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Z:\Operaciones Monetarias Diarias\Operaciones Absorción\Ventanilla de depósito\2024\Resultados\"/>
    </mc:Choice>
  </mc:AlternateContent>
  <xr:revisionPtr revIDLastSave="0" documentId="13_ncr:1_{7186AB32-66D2-4B1C-97BC-1969C724C767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sultados VDM-SM" sheetId="1" r:id="rId1"/>
  </sheets>
  <definedNames>
    <definedName name="_xlnm.Print_Area" localSheetId="0">'Resultados VDM-SM'!$A$1:$H$417</definedName>
    <definedName name="_xlnm.Print_Titles" localSheetId="0">'Resultados VDM-SM'!$1:$13</definedName>
  </definedNames>
  <calcPr calcId="191029" iterate="1" iterateCount="300" iterateDelta="9.9999999999999995E-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4" i="1" l="1"/>
  <c r="F395" i="1" s="1"/>
  <c r="F385" i="1" l="1"/>
  <c r="F380" i="1" l="1"/>
  <c r="F413" i="1" l="1"/>
  <c r="F412" i="1"/>
  <c r="F411" i="1"/>
  <c r="F402" i="1"/>
  <c r="F401" i="1"/>
  <c r="F398" i="1"/>
  <c r="F397" i="1"/>
  <c r="F396" i="1"/>
  <c r="F399" i="1" l="1"/>
  <c r="F400" i="1"/>
  <c r="F403" i="1"/>
  <c r="F404" i="1"/>
  <c r="F405" i="1"/>
  <c r="F406" i="1"/>
  <c r="F407" i="1"/>
  <c r="F408" i="1"/>
  <c r="F409" i="1"/>
  <c r="F410" i="1"/>
  <c r="F416" i="1" l="1"/>
  <c r="F371" i="1"/>
  <c r="F346" i="1" l="1"/>
  <c r="F341" i="1" l="1"/>
  <c r="F316" i="1" l="1"/>
  <c r="F291" i="1" l="1"/>
  <c r="F277" i="1" l="1"/>
  <c r="F256" i="1" l="1"/>
  <c r="F251" i="1" l="1"/>
  <c r="F219" i="1" l="1"/>
  <c r="F278" i="1" l="1"/>
  <c r="F201" i="1"/>
  <c r="F164" i="1"/>
  <c r="F159" i="1" l="1"/>
  <c r="F154" i="1"/>
  <c r="F141" i="1" l="1"/>
  <c r="F202" i="1" s="1"/>
  <c r="F107" i="1"/>
  <c r="F75" i="1"/>
  <c r="F62" i="1"/>
  <c r="F53" i="1"/>
  <c r="F27" i="1"/>
  <c r="F22" i="1"/>
  <c r="F102" i="1"/>
  <c r="F97" i="1"/>
  <c r="F88" i="1"/>
  <c r="F32" i="1" l="1"/>
  <c r="F112" i="1" s="1"/>
  <c r="F414" i="1" l="1"/>
  <c r="F415" i="1"/>
</calcChain>
</file>

<file path=xl/sharedStrings.xml><?xml version="1.0" encoding="utf-8"?>
<sst xmlns="http://schemas.openxmlformats.org/spreadsheetml/2006/main" count="706" uniqueCount="248">
  <si>
    <t>Tasa de rendimiento promedio ponderada</t>
  </si>
  <si>
    <t>Ofertas adjudicadas</t>
  </si>
  <si>
    <t>Plazo de la operación</t>
  </si>
  <si>
    <t>Fecha de la operación</t>
  </si>
  <si>
    <t>(Montos en millones de córdobas)</t>
  </si>
  <si>
    <t xml:space="preserve">Sub total </t>
  </si>
  <si>
    <t>Total</t>
  </si>
  <si>
    <t>Código del instrumento</t>
  </si>
  <si>
    <t>Monto</t>
  </si>
  <si>
    <t>Número de ventanilla</t>
  </si>
  <si>
    <t>No se presentaron ofertas</t>
  </si>
  <si>
    <t>Operaciones de absorción de liquidez</t>
  </si>
  <si>
    <t>1 día</t>
  </si>
  <si>
    <t>15 días</t>
  </si>
  <si>
    <t>12 días</t>
  </si>
  <si>
    <t>33 días</t>
  </si>
  <si>
    <r>
      <t xml:space="preserve">Resultados de Ventanilla de Depósitos Monetarios en córdobas nominales </t>
    </r>
    <r>
      <rPr>
        <b/>
        <vertAlign val="superscript"/>
        <sz val="16"/>
        <color theme="1"/>
        <rFont val="Calibri"/>
        <family val="2"/>
        <scheme val="minor"/>
      </rPr>
      <t>1/</t>
    </r>
  </si>
  <si>
    <t>1/ Sin mantenimiento de valor del córdoba respecto al dólar de  los Estados Unidos  de América</t>
  </si>
  <si>
    <t>11 días</t>
  </si>
  <si>
    <t>32 días</t>
  </si>
  <si>
    <t>3 días</t>
  </si>
  <si>
    <t>10 días</t>
  </si>
  <si>
    <t>17 días</t>
  </si>
  <si>
    <t>7 días</t>
  </si>
  <si>
    <t>30 días</t>
  </si>
  <si>
    <t>6 días</t>
  </si>
  <si>
    <t>18 días</t>
  </si>
  <si>
    <t>4 días</t>
  </si>
  <si>
    <t>8 días</t>
  </si>
  <si>
    <t>34 días</t>
  </si>
  <si>
    <t>9 días</t>
  </si>
  <si>
    <t>5 días</t>
  </si>
  <si>
    <t>Total Enero</t>
  </si>
  <si>
    <t>2 días</t>
  </si>
  <si>
    <t>31 días</t>
  </si>
  <si>
    <t>DM-SM-1d-2024-001</t>
  </si>
  <si>
    <t>VDM-001-24</t>
  </si>
  <si>
    <t>DM-SM-1d-2024-002</t>
  </si>
  <si>
    <t>VDM-002-24</t>
  </si>
  <si>
    <t>Subtotal</t>
  </si>
  <si>
    <t>DM-SM-7d-2024-002</t>
  </si>
  <si>
    <t>VDM-003-24</t>
  </si>
  <si>
    <t>DM-SM-1d-2024-003</t>
  </si>
  <si>
    <t>DM-SM-7d-2024-003</t>
  </si>
  <si>
    <t>VDM-004-24</t>
  </si>
  <si>
    <t>DM-SM-3d-2024-001</t>
  </si>
  <si>
    <t>DM-SM-7d-2024-004</t>
  </si>
  <si>
    <t>VDM-005-24</t>
  </si>
  <si>
    <t>DM-SM-1d-2024-004</t>
  </si>
  <si>
    <t>VDM-006-24</t>
  </si>
  <si>
    <t>DM-SM-1d-2024-005</t>
  </si>
  <si>
    <t>VDM-007-24</t>
  </si>
  <si>
    <t>DM-SM-1d-2024-006</t>
  </si>
  <si>
    <t>VDM-008-24</t>
  </si>
  <si>
    <t>DM-SM-1d-2024-007</t>
  </si>
  <si>
    <t>DM-SM-3d-2024-002</t>
  </si>
  <si>
    <t>DM-SM-7d-2024-009</t>
  </si>
  <si>
    <t>DM-SM-17d-2024-002</t>
  </si>
  <si>
    <t>DM-SM-31d-2024-002</t>
  </si>
  <si>
    <t>VDM-009-24</t>
  </si>
  <si>
    <t>VDM-010-24</t>
  </si>
  <si>
    <t>DM-SM-1d-2024-008</t>
  </si>
  <si>
    <t>VDM-011-24</t>
  </si>
  <si>
    <t>DM-SM-1d-2024-009</t>
  </si>
  <si>
    <t>DM-SM-30d-2024-007</t>
  </si>
  <si>
    <t>DM-SM-1d-2024-010</t>
  </si>
  <si>
    <t>VDM-012-24</t>
  </si>
  <si>
    <t>VDM-013-24</t>
  </si>
  <si>
    <t>DM-SM-1d-2024-011</t>
  </si>
  <si>
    <t>VDM-014-24</t>
  </si>
  <si>
    <t>DM-SM-3d-2024-003</t>
  </si>
  <si>
    <t>DM-SM-7d-2024-014</t>
  </si>
  <si>
    <t>VDM-015-24</t>
  </si>
  <si>
    <t>DM-SM-1d-2024-012</t>
  </si>
  <si>
    <t>VDM-016-24</t>
  </si>
  <si>
    <t>DM-SM-1d-2024-013</t>
  </si>
  <si>
    <t>VDM-017-24</t>
  </si>
  <si>
    <t>DM-SM-1d-2024-014</t>
  </si>
  <si>
    <t>DM-SM-30d-2024-011</t>
  </si>
  <si>
    <t>VDM-018-24</t>
  </si>
  <si>
    <t>DM-SM-1d-2024-015</t>
  </si>
  <si>
    <t>VDM-019-24</t>
  </si>
  <si>
    <t>DM-SM-3d-2024-004</t>
  </si>
  <si>
    <t>DM-SM-7d-2024-019</t>
  </si>
  <si>
    <t>VDM-020-24</t>
  </si>
  <si>
    <t>DM-SM-1d-2024-016</t>
  </si>
  <si>
    <t>DM-SM-30d-2024-012</t>
  </si>
  <si>
    <t>VDM-021-24</t>
  </si>
  <si>
    <t>DM-SM-1d-2024-017</t>
  </si>
  <si>
    <t>DM-SM-7d-2024-021</t>
  </si>
  <si>
    <t>DM-SM-15d-2024-017</t>
  </si>
  <si>
    <t>VDM-022-24</t>
  </si>
  <si>
    <t>DM-SM-1d-2024-018</t>
  </si>
  <si>
    <t>VDM-023-24</t>
  </si>
  <si>
    <t>Total Febrero</t>
  </si>
  <si>
    <t>DM-SM-1d-2024-019</t>
  </si>
  <si>
    <t>VDM-024-24</t>
  </si>
  <si>
    <t>DM-SM-3d-2024-005</t>
  </si>
  <si>
    <t>VDM-025-24</t>
  </si>
  <si>
    <t>DM-SM-1d-2024-020</t>
  </si>
  <si>
    <t>VDM-026-24</t>
  </si>
  <si>
    <t>DM-SM-1d-2024-021</t>
  </si>
  <si>
    <t>VDM-027-24</t>
  </si>
  <si>
    <t>DM-SM-1d-2024-022</t>
  </si>
  <si>
    <t>VDM-028-24</t>
  </si>
  <si>
    <t>DM-SM-1d-2024-023</t>
  </si>
  <si>
    <t>VDM-029-24</t>
  </si>
  <si>
    <t>DM-SM-3d-2024-006</t>
  </si>
  <si>
    <t>DM-SM-31d-2024-006</t>
  </si>
  <si>
    <t>VDM-030-24</t>
  </si>
  <si>
    <t>DM-SM-1d-2024-024</t>
  </si>
  <si>
    <t>VDM-031-24</t>
  </si>
  <si>
    <t>DM-SM-1d-2024-025</t>
  </si>
  <si>
    <t>VDM-032-24</t>
  </si>
  <si>
    <t>DM-SM-1d-2024-026</t>
  </si>
  <si>
    <t>DM-SM-30d-2024-020</t>
  </si>
  <si>
    <t>VDM-033-24</t>
  </si>
  <si>
    <t>DM-SM-1d-2024-027</t>
  </si>
  <si>
    <t>DM-SM-32d-2024-007</t>
  </si>
  <si>
    <t>VDM-034-24</t>
  </si>
  <si>
    <t>DM-SM-3d-2024-007</t>
  </si>
  <si>
    <t>DM-SM-31d-2024-007</t>
  </si>
  <si>
    <t>VDM-035-24</t>
  </si>
  <si>
    <t>DM-SM-1d-2024-028</t>
  </si>
  <si>
    <t>VDM-036-24</t>
  </si>
  <si>
    <t>DM-SM-1d-2024-029</t>
  </si>
  <si>
    <t>VDM-037-24</t>
  </si>
  <si>
    <t>DM-SM-1d-2024-030</t>
  </si>
  <si>
    <t>VDM-038-24</t>
  </si>
  <si>
    <t>DM-SM-1d-2024-031</t>
  </si>
  <si>
    <t>VDM-039-24</t>
  </si>
  <si>
    <t>DM-SM-3d-2024-008</t>
  </si>
  <si>
    <t>VDM-040-24</t>
  </si>
  <si>
    <t>35 días</t>
  </si>
  <si>
    <t>DM-SM-1d-2024-032</t>
  </si>
  <si>
    <t>VDM-041-24</t>
  </si>
  <si>
    <t>DM-SM-1d-2024-033</t>
  </si>
  <si>
    <t>VDM-042-24</t>
  </si>
  <si>
    <t>DM-SM-1d-2024-034</t>
  </si>
  <si>
    <t>VDM-043-24</t>
  </si>
  <si>
    <t>DM-SM-1d-2024-035</t>
  </si>
  <si>
    <t>DM-SM-32d-2024-009</t>
  </si>
  <si>
    <t>VDM-044-24</t>
  </si>
  <si>
    <t>DM-SM-3d-2024-009</t>
  </si>
  <si>
    <t>Total Marzo</t>
  </si>
  <si>
    <t>VDM-045-24</t>
  </si>
  <si>
    <t>DM-SM-1d-2024-036</t>
  </si>
  <si>
    <t>VDM-046-24</t>
  </si>
  <si>
    <t>DM-SM-1d-2024-037</t>
  </si>
  <si>
    <t>VDM-047-24</t>
  </si>
  <si>
    <t>DM-SM-1d-2024-038</t>
  </si>
  <si>
    <t>VDM-048-24</t>
  </si>
  <si>
    <t>DM-SM-1d-2024-039</t>
  </si>
  <si>
    <t>VDM-049-24</t>
  </si>
  <si>
    <t>DM-SM-3d-2024-010</t>
  </si>
  <si>
    <t>VDM-050-24</t>
  </si>
  <si>
    <t>DM-SM-1d-2024-040</t>
  </si>
  <si>
    <t>VDM-051-24</t>
  </si>
  <si>
    <t>20 días</t>
  </si>
  <si>
    <t>DM-SM-1d-2024-041</t>
  </si>
  <si>
    <t>VDM-052-24</t>
  </si>
  <si>
    <t>19 días</t>
  </si>
  <si>
    <t>DM-SM-1d-2024-042</t>
  </si>
  <si>
    <t>VDM-053-24</t>
  </si>
  <si>
    <t>DM-SM-1d-2024-043</t>
  </si>
  <si>
    <t>VDM-054-24</t>
  </si>
  <si>
    <t>DM-SM-3d-2024-011</t>
  </si>
  <si>
    <t>VDM-055-24</t>
  </si>
  <si>
    <t>DM-SM-1d-2024-044</t>
  </si>
  <si>
    <t>DM-SM-30d-2024-030</t>
  </si>
  <si>
    <t>VDM-056-24</t>
  </si>
  <si>
    <t>DM-SM-1d-2024-045</t>
  </si>
  <si>
    <t>DM-SM-30d-2024-031</t>
  </si>
  <si>
    <t>VDM-057-24</t>
  </si>
  <si>
    <t>DM-SM-1d-2024-046</t>
  </si>
  <si>
    <t>VDM-058-24</t>
  </si>
  <si>
    <t>DM-SM-1d-2024-047</t>
  </si>
  <si>
    <t>VDM-059-24</t>
  </si>
  <si>
    <t>DM-SM-3d-2024-012</t>
  </si>
  <si>
    <t>VDM-060-24</t>
  </si>
  <si>
    <t>DM-SM-1d-2024-048</t>
  </si>
  <si>
    <t>VDM-061-24</t>
  </si>
  <si>
    <t>DM-SM-6d-2024-001</t>
  </si>
  <si>
    <t>DM-SM-7d-2024-058</t>
  </si>
  <si>
    <t>VDM-062-24</t>
  </si>
  <si>
    <t>Total Abril</t>
  </si>
  <si>
    <t>DM-SM-1d-2024-049</t>
  </si>
  <si>
    <t>VDM-063-24</t>
  </si>
  <si>
    <t>DM-SM-1d-2024-050</t>
  </si>
  <si>
    <t>VDM-064-24</t>
  </si>
  <si>
    <t>DM-SM-1d-2024-051</t>
  </si>
  <si>
    <t>DM-SM-30d-2024-035</t>
  </si>
  <si>
    <t>VDM-065-24</t>
  </si>
  <si>
    <t>DM-SM-1d-2024-052</t>
  </si>
  <si>
    <t>VDM-066-24</t>
  </si>
  <si>
    <t>DM-SM-3d-2024-013</t>
  </si>
  <si>
    <t>VDM-067-24</t>
  </si>
  <si>
    <t>DM-SM-1d-2024-053</t>
  </si>
  <si>
    <t>VDM-068-24</t>
  </si>
  <si>
    <t>DM-SM-1d-2024-054</t>
  </si>
  <si>
    <t>VDM-069-24</t>
  </si>
  <si>
    <t>DM-SM-1d-2024-055</t>
  </si>
  <si>
    <t>VDM-070-24</t>
  </si>
  <si>
    <t>DM-SM-1d-2024-056</t>
  </si>
  <si>
    <t>DM-SM-7d-2024-067</t>
  </si>
  <si>
    <t>VDM-071-24</t>
  </si>
  <si>
    <t>DM-SM-3d-2024-014</t>
  </si>
  <si>
    <t>VDM-072-24</t>
  </si>
  <si>
    <t>DM-SM-1d-2024-057</t>
  </si>
  <si>
    <t>VDM-073-24</t>
  </si>
  <si>
    <t>16 días</t>
  </si>
  <si>
    <t>DM-SM-1d-2024-058</t>
  </si>
  <si>
    <t>VDM-074-24</t>
  </si>
  <si>
    <t>DM-SM-1d-2024-059</t>
  </si>
  <si>
    <t>VDM-075-24</t>
  </si>
  <si>
    <t>DM-SM-1d-2024-060</t>
  </si>
  <si>
    <t>VDM-076-24</t>
  </si>
  <si>
    <t>DM-SM-3d-2024-015</t>
  </si>
  <si>
    <t>DM-SM-31d-2024-016</t>
  </si>
  <si>
    <t>VDM-077-24</t>
  </si>
  <si>
    <t>DM-SM-1d-2024-061</t>
  </si>
  <si>
    <t>DM-SM-30d-2024-043</t>
  </si>
  <si>
    <t>VDM-078-24</t>
  </si>
  <si>
    <t>DM-SM-1d-2024-062</t>
  </si>
  <si>
    <t>VDM-079-24</t>
  </si>
  <si>
    <t>DM-SM-1d-2024-063</t>
  </si>
  <si>
    <t>VDM-080-24</t>
  </si>
  <si>
    <t>DM-SM-1d-2024-064</t>
  </si>
  <si>
    <t>VDM-081-24</t>
  </si>
  <si>
    <t>DM-SM-3d-2024-016</t>
  </si>
  <si>
    <t>VDM-082-24</t>
  </si>
  <si>
    <t>DM-SM-1d-2024-065</t>
  </si>
  <si>
    <t>VDM-083-24</t>
  </si>
  <si>
    <t>DM-SM-2d-2024-001</t>
  </si>
  <si>
    <t>VDM-084-24</t>
  </si>
  <si>
    <t>DM-SM-1d-2024-066</t>
  </si>
  <si>
    <t>Total Mayo</t>
  </si>
  <si>
    <t>VDM-085-24</t>
  </si>
  <si>
    <t>DM-SM-31d-2024-019</t>
  </si>
  <si>
    <t>DM-SM-3d-2024-017</t>
  </si>
  <si>
    <t>VDM-086-24</t>
  </si>
  <si>
    <t>DM-SM-1d-2024-067</t>
  </si>
  <si>
    <t>DM-SM-30d-2024-047</t>
  </si>
  <si>
    <t>VDM-087-24</t>
  </si>
  <si>
    <t>DM-SM-1d-2024-068</t>
  </si>
  <si>
    <t>VDM-088-24</t>
  </si>
  <si>
    <t>DM-SM-1d-2024-069</t>
  </si>
  <si>
    <t>DM-SM-7d-2024-084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</si>
</sst>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/>
    <xf numFmtId="164" fontId="0" fillId="0" borderId="0" xfId="1" applyFont="1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1" fillId="2" borderId="1" xfId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4" fontId="1" fillId="0" borderId="4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vertical="center"/>
    </xf>
    <xf numFmtId="10" fontId="0" fillId="2" borderId="1" xfId="2" applyNumberFormat="1" applyFont="1" applyFill="1" applyBorder="1" applyAlignment="1">
      <alignment vertical="center"/>
    </xf>
    <xf numFmtId="10" fontId="0" fillId="0" borderId="1" xfId="2" applyNumberFormat="1" applyFont="1" applyFill="1" applyBorder="1" applyAlignment="1">
      <alignment vertical="center"/>
    </xf>
    <xf numFmtId="10" fontId="4" fillId="0" borderId="0" xfId="0" applyNumberFormat="1" applyFont="1" applyAlignment="1">
      <alignment vertical="center" wrapText="1"/>
    </xf>
    <xf numFmtId="10" fontId="0" fillId="0" borderId="0" xfId="1" applyNumberFormat="1" applyFont="1"/>
    <xf numFmtId="10" fontId="0" fillId="0" borderId="0" xfId="0" applyNumberFormat="1"/>
    <xf numFmtId="10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4" fillId="0" borderId="0" xfId="0" applyNumberFormat="1" applyFont="1" applyAlignment="1">
      <alignment vertical="center" wrapText="1"/>
    </xf>
    <xf numFmtId="4" fontId="6" fillId="0" borderId="0" xfId="0" applyNumberFormat="1" applyFont="1"/>
    <xf numFmtId="165" fontId="0" fillId="0" borderId="1" xfId="0" applyNumberFormat="1" applyBorder="1" applyAlignment="1">
      <alignment horizontal="right" vertical="center"/>
    </xf>
    <xf numFmtId="164" fontId="8" fillId="0" borderId="1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0" xfId="0" applyNumberFormat="1"/>
    <xf numFmtId="14" fontId="1" fillId="0" borderId="12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1</xdr:row>
      <xdr:rowOff>95250</xdr:rowOff>
    </xdr:from>
    <xdr:to>
      <xdr:col>6</xdr:col>
      <xdr:colOff>466725</xdr:colOff>
      <xdr:row>5</xdr:row>
      <xdr:rowOff>133350</xdr:rowOff>
    </xdr:to>
    <xdr:pic>
      <xdr:nvPicPr>
        <xdr:cNvPr id="3" name="Imagen 2" descr="Azul_membrete">
          <a:extLst>
            <a:ext uri="{FF2B5EF4-FFF2-40B4-BE49-F238E27FC236}">
              <a16:creationId xmlns:a16="http://schemas.microsoft.com/office/drawing/2014/main" id="{CEC70957-C7A4-4335-8FE4-0412BD080CF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498"/>
        <a:stretch/>
      </xdr:blipFill>
      <xdr:spPr bwMode="auto">
        <a:xfrm>
          <a:off x="1752600" y="285750"/>
          <a:ext cx="4943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8:J423"/>
  <sheetViews>
    <sheetView showGridLines="0" tabSelected="1" view="pageBreakPreview" topLeftCell="A370" zoomScaleNormal="100" zoomScaleSheetLayoutView="100" workbookViewId="0">
      <selection activeCell="F401" sqref="F401"/>
    </sheetView>
  </sheetViews>
  <sheetFormatPr baseColWidth="10" defaultRowHeight="14.25" x14ac:dyDescent="0.45"/>
  <cols>
    <col min="1" max="1" width="5.59765625" customWidth="1"/>
    <col min="2" max="2" width="15.73046875" customWidth="1"/>
    <col min="3" max="3" width="16.3984375" customWidth="1"/>
    <col min="5" max="5" width="23.3984375" customWidth="1"/>
    <col min="6" max="6" width="16" customWidth="1"/>
    <col min="7" max="7" width="19.73046875" style="23" customWidth="1"/>
    <col min="8" max="8" width="5.59765625" customWidth="1"/>
  </cols>
  <sheetData>
    <row r="8" spans="2:8" ht="24" x14ac:dyDescent="0.45">
      <c r="B8" s="57" t="s">
        <v>16</v>
      </c>
      <c r="C8" s="57"/>
      <c r="D8" s="57"/>
      <c r="E8" s="57"/>
      <c r="F8" s="57"/>
      <c r="G8" s="57"/>
    </row>
    <row r="9" spans="2:8" ht="21" x14ac:dyDescent="0.45">
      <c r="B9" s="57">
        <v>2024</v>
      </c>
      <c r="C9" s="57"/>
      <c r="D9" s="57"/>
      <c r="E9" s="57"/>
      <c r="F9" s="57"/>
      <c r="G9" s="57"/>
    </row>
    <row r="10" spans="2:8" ht="21" x14ac:dyDescent="0.45">
      <c r="B10" s="58" t="s">
        <v>4</v>
      </c>
      <c r="C10" s="58"/>
      <c r="D10" s="58"/>
      <c r="E10" s="58"/>
      <c r="F10" s="58"/>
      <c r="G10" s="58"/>
    </row>
    <row r="11" spans="2:8" s="2" customFormat="1" ht="19.5" customHeight="1" x14ac:dyDescent="0.45">
      <c r="B11" s="59" t="s">
        <v>9</v>
      </c>
      <c r="C11" s="59" t="s">
        <v>3</v>
      </c>
      <c r="D11" s="59" t="s">
        <v>2</v>
      </c>
      <c r="E11" s="59" t="s">
        <v>7</v>
      </c>
      <c r="F11" s="60" t="s">
        <v>11</v>
      </c>
      <c r="G11" s="60"/>
    </row>
    <row r="12" spans="2:8" s="2" customFormat="1" ht="20.25" customHeight="1" x14ac:dyDescent="0.45">
      <c r="B12" s="59"/>
      <c r="C12" s="59"/>
      <c r="D12" s="59"/>
      <c r="E12" s="59"/>
      <c r="F12" s="60" t="s">
        <v>1</v>
      </c>
      <c r="G12" s="60"/>
    </row>
    <row r="13" spans="2:8" s="1" customFormat="1" ht="28.5" x14ac:dyDescent="0.45">
      <c r="B13" s="59"/>
      <c r="C13" s="59"/>
      <c r="D13" s="59"/>
      <c r="E13" s="59"/>
      <c r="F13" s="8" t="s">
        <v>8</v>
      </c>
      <c r="G13" s="17" t="s">
        <v>0</v>
      </c>
    </row>
    <row r="14" spans="2:8" ht="18" customHeight="1" x14ac:dyDescent="0.45">
      <c r="B14" s="37" t="s">
        <v>36</v>
      </c>
      <c r="C14" s="40">
        <v>45293</v>
      </c>
      <c r="D14" s="12" t="s">
        <v>12</v>
      </c>
      <c r="E14" s="13" t="s">
        <v>35</v>
      </c>
      <c r="F14" s="26">
        <v>740</v>
      </c>
      <c r="G14" s="18">
        <v>5.7500000000000002E-2</v>
      </c>
      <c r="H14" s="5"/>
    </row>
    <row r="15" spans="2:8" ht="18" customHeight="1" x14ac:dyDescent="0.45">
      <c r="B15" s="38"/>
      <c r="C15" s="41"/>
      <c r="D15" s="12" t="s">
        <v>23</v>
      </c>
      <c r="E15" s="43" t="s">
        <v>10</v>
      </c>
      <c r="F15" s="44"/>
      <c r="G15" s="45"/>
      <c r="H15" s="5"/>
    </row>
    <row r="16" spans="2:8" ht="18" customHeight="1" x14ac:dyDescent="0.45">
      <c r="B16" s="38"/>
      <c r="C16" s="41"/>
      <c r="D16" s="12" t="s">
        <v>13</v>
      </c>
      <c r="E16" s="46"/>
      <c r="F16" s="56"/>
      <c r="G16" s="48"/>
      <c r="H16" s="5"/>
    </row>
    <row r="17" spans="2:8" ht="18" customHeight="1" x14ac:dyDescent="0.45">
      <c r="B17" s="39"/>
      <c r="C17" s="42"/>
      <c r="D17" s="12" t="s">
        <v>24</v>
      </c>
      <c r="E17" s="49"/>
      <c r="F17" s="50"/>
      <c r="G17" s="51"/>
      <c r="H17" s="5"/>
    </row>
    <row r="18" spans="2:8" ht="18" customHeight="1" x14ac:dyDescent="0.45">
      <c r="B18" s="37" t="s">
        <v>38</v>
      </c>
      <c r="C18" s="40">
        <v>45294</v>
      </c>
      <c r="D18" s="12" t="s">
        <v>12</v>
      </c>
      <c r="E18" s="13" t="s">
        <v>37</v>
      </c>
      <c r="F18" s="26">
        <v>1125</v>
      </c>
      <c r="G18" s="18">
        <v>5.7500000000000002E-2</v>
      </c>
      <c r="H18" s="5"/>
    </row>
    <row r="19" spans="2:8" ht="18" customHeight="1" x14ac:dyDescent="0.45">
      <c r="B19" s="38"/>
      <c r="C19" s="41"/>
      <c r="D19" s="12" t="s">
        <v>23</v>
      </c>
      <c r="E19" s="13" t="s">
        <v>40</v>
      </c>
      <c r="F19" s="26">
        <v>225</v>
      </c>
      <c r="G19" s="18">
        <v>0.06</v>
      </c>
      <c r="H19" s="5"/>
    </row>
    <row r="20" spans="2:8" ht="18" customHeight="1" x14ac:dyDescent="0.45">
      <c r="B20" s="38"/>
      <c r="C20" s="41"/>
      <c r="D20" s="12" t="s">
        <v>13</v>
      </c>
      <c r="E20" s="46" t="s">
        <v>10</v>
      </c>
      <c r="F20" s="56"/>
      <c r="G20" s="48"/>
      <c r="H20" s="5"/>
    </row>
    <row r="21" spans="2:8" ht="18" customHeight="1" x14ac:dyDescent="0.45">
      <c r="B21" s="39"/>
      <c r="C21" s="42"/>
      <c r="D21" s="12" t="s">
        <v>24</v>
      </c>
      <c r="E21" s="49"/>
      <c r="F21" s="50"/>
      <c r="G21" s="51"/>
      <c r="H21" s="5"/>
    </row>
    <row r="22" spans="2:8" ht="18" customHeight="1" x14ac:dyDescent="0.45">
      <c r="B22" s="34" t="s">
        <v>39</v>
      </c>
      <c r="C22" s="35"/>
      <c r="D22" s="35"/>
      <c r="E22" s="36"/>
      <c r="F22" s="30">
        <f>SUM(F18:F21)</f>
        <v>1350</v>
      </c>
      <c r="G22" s="31"/>
      <c r="H22" s="5"/>
    </row>
    <row r="23" spans="2:8" ht="18" customHeight="1" x14ac:dyDescent="0.45">
      <c r="B23" s="37" t="s">
        <v>41</v>
      </c>
      <c r="C23" s="40">
        <v>45295</v>
      </c>
      <c r="D23" s="12" t="s">
        <v>12</v>
      </c>
      <c r="E23" s="13" t="s">
        <v>42</v>
      </c>
      <c r="F23" s="26">
        <v>850</v>
      </c>
      <c r="G23" s="18">
        <v>5.7500000000000002E-2</v>
      </c>
      <c r="H23" s="5"/>
    </row>
    <row r="24" spans="2:8" ht="18" customHeight="1" x14ac:dyDescent="0.45">
      <c r="B24" s="38"/>
      <c r="C24" s="41"/>
      <c r="D24" s="12" t="s">
        <v>23</v>
      </c>
      <c r="E24" s="13" t="s">
        <v>43</v>
      </c>
      <c r="F24" s="26">
        <v>50</v>
      </c>
      <c r="G24" s="18">
        <v>0.06</v>
      </c>
      <c r="H24" s="5"/>
    </row>
    <row r="25" spans="2:8" ht="18" customHeight="1" x14ac:dyDescent="0.45">
      <c r="B25" s="38"/>
      <c r="C25" s="41"/>
      <c r="D25" s="12" t="s">
        <v>13</v>
      </c>
      <c r="E25" s="46" t="s">
        <v>10</v>
      </c>
      <c r="F25" s="56"/>
      <c r="G25" s="48"/>
      <c r="H25" s="5"/>
    </row>
    <row r="26" spans="2:8" ht="18" customHeight="1" x14ac:dyDescent="0.45">
      <c r="B26" s="39"/>
      <c r="C26" s="42"/>
      <c r="D26" s="12" t="s">
        <v>19</v>
      </c>
      <c r="E26" s="49"/>
      <c r="F26" s="50"/>
      <c r="G26" s="51"/>
      <c r="H26" s="5"/>
    </row>
    <row r="27" spans="2:8" ht="18" customHeight="1" x14ac:dyDescent="0.45">
      <c r="B27" s="34" t="s">
        <v>39</v>
      </c>
      <c r="C27" s="35"/>
      <c r="D27" s="35"/>
      <c r="E27" s="36"/>
      <c r="F27" s="30">
        <f>SUM(F23:F26)</f>
        <v>900</v>
      </c>
      <c r="G27" s="31"/>
      <c r="H27" s="5"/>
    </row>
    <row r="28" spans="2:8" ht="18" customHeight="1" x14ac:dyDescent="0.45">
      <c r="B28" s="37" t="s">
        <v>44</v>
      </c>
      <c r="C28" s="40">
        <v>45296</v>
      </c>
      <c r="D28" s="12" t="s">
        <v>20</v>
      </c>
      <c r="E28" s="13" t="s">
        <v>45</v>
      </c>
      <c r="F28" s="26">
        <v>820.5</v>
      </c>
      <c r="G28" s="18">
        <v>5.7500000000000002E-2</v>
      </c>
      <c r="H28" s="5"/>
    </row>
    <row r="29" spans="2:8" ht="18" customHeight="1" x14ac:dyDescent="0.45">
      <c r="B29" s="38"/>
      <c r="C29" s="41"/>
      <c r="D29" s="12" t="s">
        <v>23</v>
      </c>
      <c r="E29" s="13" t="s">
        <v>46</v>
      </c>
      <c r="F29" s="26">
        <v>50</v>
      </c>
      <c r="G29" s="18">
        <v>0.06</v>
      </c>
      <c r="H29" s="5"/>
    </row>
    <row r="30" spans="2:8" ht="18" customHeight="1" x14ac:dyDescent="0.45">
      <c r="B30" s="38"/>
      <c r="C30" s="41"/>
      <c r="D30" s="12" t="s">
        <v>22</v>
      </c>
      <c r="E30" s="46" t="s">
        <v>10</v>
      </c>
      <c r="F30" s="56"/>
      <c r="G30" s="48"/>
      <c r="H30" s="5"/>
    </row>
    <row r="31" spans="2:8" ht="18" customHeight="1" x14ac:dyDescent="0.45">
      <c r="B31" s="39"/>
      <c r="C31" s="42"/>
      <c r="D31" s="12" t="s">
        <v>34</v>
      </c>
      <c r="E31" s="49"/>
      <c r="F31" s="50"/>
      <c r="G31" s="51"/>
      <c r="H31" s="5"/>
    </row>
    <row r="32" spans="2:8" ht="18" customHeight="1" x14ac:dyDescent="0.45">
      <c r="B32" s="34" t="s">
        <v>39</v>
      </c>
      <c r="C32" s="35"/>
      <c r="D32" s="35"/>
      <c r="E32" s="36"/>
      <c r="F32" s="30">
        <f>SUM(F28:F31)</f>
        <v>870.5</v>
      </c>
      <c r="G32" s="31"/>
      <c r="H32" s="5"/>
    </row>
    <row r="33" spans="2:8" ht="18" customHeight="1" x14ac:dyDescent="0.45">
      <c r="B33" s="37" t="s">
        <v>47</v>
      </c>
      <c r="C33" s="40">
        <v>45299</v>
      </c>
      <c r="D33" s="12" t="s">
        <v>12</v>
      </c>
      <c r="E33" s="13" t="s">
        <v>48</v>
      </c>
      <c r="F33" s="26">
        <v>410</v>
      </c>
      <c r="G33" s="18">
        <v>5.7500000000000002E-2</v>
      </c>
      <c r="H33" s="5"/>
    </row>
    <row r="34" spans="2:8" ht="18" customHeight="1" x14ac:dyDescent="0.45">
      <c r="B34" s="38"/>
      <c r="C34" s="41"/>
      <c r="D34" s="12" t="s">
        <v>23</v>
      </c>
      <c r="E34" s="43" t="s">
        <v>10</v>
      </c>
      <c r="F34" s="44"/>
      <c r="G34" s="45"/>
      <c r="H34" s="5"/>
    </row>
    <row r="35" spans="2:8" ht="18" customHeight="1" x14ac:dyDescent="0.45">
      <c r="B35" s="38"/>
      <c r="C35" s="41"/>
      <c r="D35" s="12" t="s">
        <v>13</v>
      </c>
      <c r="E35" s="46"/>
      <c r="F35" s="56"/>
      <c r="G35" s="48"/>
      <c r="H35" s="5"/>
    </row>
    <row r="36" spans="2:8" ht="18" customHeight="1" x14ac:dyDescent="0.45">
      <c r="B36" s="39"/>
      <c r="C36" s="42"/>
      <c r="D36" s="12" t="s">
        <v>24</v>
      </c>
      <c r="E36" s="49"/>
      <c r="F36" s="50"/>
      <c r="G36" s="51"/>
      <c r="H36" s="5"/>
    </row>
    <row r="37" spans="2:8" ht="18" customHeight="1" x14ac:dyDescent="0.45">
      <c r="B37" s="37" t="s">
        <v>49</v>
      </c>
      <c r="C37" s="40">
        <v>45300</v>
      </c>
      <c r="D37" s="12" t="s">
        <v>12</v>
      </c>
      <c r="E37" s="13" t="s">
        <v>50</v>
      </c>
      <c r="F37" s="26">
        <v>815</v>
      </c>
      <c r="G37" s="18">
        <v>5.7500000000000002E-2</v>
      </c>
      <c r="H37" s="5"/>
    </row>
    <row r="38" spans="2:8" ht="18" customHeight="1" x14ac:dyDescent="0.45">
      <c r="B38" s="38"/>
      <c r="C38" s="41"/>
      <c r="D38" s="12" t="s">
        <v>23</v>
      </c>
      <c r="E38" s="43" t="s">
        <v>10</v>
      </c>
      <c r="F38" s="44"/>
      <c r="G38" s="45"/>
      <c r="H38" s="5"/>
    </row>
    <row r="39" spans="2:8" ht="18" customHeight="1" x14ac:dyDescent="0.45">
      <c r="B39" s="38"/>
      <c r="C39" s="41"/>
      <c r="D39" s="12" t="s">
        <v>13</v>
      </c>
      <c r="E39" s="46"/>
      <c r="F39" s="56"/>
      <c r="G39" s="48"/>
      <c r="H39" s="5"/>
    </row>
    <row r="40" spans="2:8" ht="18" customHeight="1" x14ac:dyDescent="0.45">
      <c r="B40" s="39"/>
      <c r="C40" s="42"/>
      <c r="D40" s="12" t="s">
        <v>24</v>
      </c>
      <c r="E40" s="49"/>
      <c r="F40" s="50"/>
      <c r="G40" s="51"/>
      <c r="H40" s="5"/>
    </row>
    <row r="41" spans="2:8" ht="18" customHeight="1" x14ac:dyDescent="0.45">
      <c r="B41" s="37" t="s">
        <v>51</v>
      </c>
      <c r="C41" s="40">
        <v>45301</v>
      </c>
      <c r="D41" s="12" t="s">
        <v>12</v>
      </c>
      <c r="E41" s="13" t="s">
        <v>52</v>
      </c>
      <c r="F41" s="26">
        <v>400</v>
      </c>
      <c r="G41" s="18">
        <v>5.7500000000000002E-2</v>
      </c>
      <c r="H41" s="5"/>
    </row>
    <row r="42" spans="2:8" ht="18" customHeight="1" x14ac:dyDescent="0.45">
      <c r="B42" s="38"/>
      <c r="C42" s="41"/>
      <c r="D42" s="12" t="s">
        <v>23</v>
      </c>
      <c r="E42" s="43" t="s">
        <v>10</v>
      </c>
      <c r="F42" s="44"/>
      <c r="G42" s="45"/>
      <c r="H42" s="5"/>
    </row>
    <row r="43" spans="2:8" ht="18" customHeight="1" x14ac:dyDescent="0.45">
      <c r="B43" s="38"/>
      <c r="C43" s="41"/>
      <c r="D43" s="12" t="s">
        <v>13</v>
      </c>
      <c r="E43" s="46"/>
      <c r="F43" s="56"/>
      <c r="G43" s="48"/>
      <c r="H43" s="5"/>
    </row>
    <row r="44" spans="2:8" ht="18" customHeight="1" x14ac:dyDescent="0.45">
      <c r="B44" s="39"/>
      <c r="C44" s="42"/>
      <c r="D44" s="12" t="s">
        <v>24</v>
      </c>
      <c r="E44" s="49"/>
      <c r="F44" s="50"/>
      <c r="G44" s="51"/>
      <c r="H44" s="5"/>
    </row>
    <row r="45" spans="2:8" ht="18" customHeight="1" x14ac:dyDescent="0.45">
      <c r="B45" s="37" t="s">
        <v>53</v>
      </c>
      <c r="C45" s="40">
        <v>45302</v>
      </c>
      <c r="D45" s="12" t="s">
        <v>12</v>
      </c>
      <c r="E45" s="13" t="s">
        <v>54</v>
      </c>
      <c r="F45" s="26">
        <v>1090</v>
      </c>
      <c r="G45" s="18">
        <v>5.7500000000000002E-2</v>
      </c>
      <c r="H45" s="5"/>
    </row>
    <row r="46" spans="2:8" ht="18" customHeight="1" x14ac:dyDescent="0.45">
      <c r="B46" s="38"/>
      <c r="C46" s="41"/>
      <c r="D46" s="12" t="s">
        <v>23</v>
      </c>
      <c r="E46" s="43" t="s">
        <v>10</v>
      </c>
      <c r="F46" s="44"/>
      <c r="G46" s="45"/>
      <c r="H46" s="5"/>
    </row>
    <row r="47" spans="2:8" ht="18" customHeight="1" x14ac:dyDescent="0.45">
      <c r="B47" s="38"/>
      <c r="C47" s="41"/>
      <c r="D47" s="12" t="s">
        <v>13</v>
      </c>
      <c r="E47" s="46"/>
      <c r="F47" s="56"/>
      <c r="G47" s="48"/>
      <c r="H47" s="5"/>
    </row>
    <row r="48" spans="2:8" ht="18" customHeight="1" x14ac:dyDescent="0.45">
      <c r="B48" s="39"/>
      <c r="C48" s="42"/>
      <c r="D48" s="12" t="s">
        <v>19</v>
      </c>
      <c r="E48" s="49"/>
      <c r="F48" s="50"/>
      <c r="G48" s="51"/>
      <c r="H48" s="5"/>
    </row>
    <row r="49" spans="2:8" ht="18" customHeight="1" x14ac:dyDescent="0.45">
      <c r="B49" s="37" t="s">
        <v>59</v>
      </c>
      <c r="C49" s="40">
        <v>45303</v>
      </c>
      <c r="D49" s="12" t="s">
        <v>20</v>
      </c>
      <c r="E49" s="13" t="s">
        <v>55</v>
      </c>
      <c r="F49" s="26">
        <v>1525</v>
      </c>
      <c r="G49" s="18">
        <v>5.7500000000000002E-2</v>
      </c>
      <c r="H49" s="5"/>
    </row>
    <row r="50" spans="2:8" ht="18" customHeight="1" x14ac:dyDescent="0.45">
      <c r="B50" s="38"/>
      <c r="C50" s="41"/>
      <c r="D50" s="12" t="s">
        <v>23</v>
      </c>
      <c r="E50" s="13" t="s">
        <v>56</v>
      </c>
      <c r="F50" s="26">
        <v>80</v>
      </c>
      <c r="G50" s="18">
        <v>0.06</v>
      </c>
      <c r="H50" s="5"/>
    </row>
    <row r="51" spans="2:8" ht="18" customHeight="1" x14ac:dyDescent="0.45">
      <c r="B51" s="38"/>
      <c r="C51" s="41"/>
      <c r="D51" s="12" t="s">
        <v>22</v>
      </c>
      <c r="E51" s="13" t="s">
        <v>57</v>
      </c>
      <c r="F51" s="26">
        <v>20.5</v>
      </c>
      <c r="G51" s="18">
        <v>6.2E-2</v>
      </c>
      <c r="H51" s="5"/>
    </row>
    <row r="52" spans="2:8" ht="18" customHeight="1" x14ac:dyDescent="0.45">
      <c r="B52" s="39"/>
      <c r="C52" s="42"/>
      <c r="D52" s="12" t="s">
        <v>34</v>
      </c>
      <c r="E52" s="13" t="s">
        <v>58</v>
      </c>
      <c r="F52" s="26">
        <v>20.5</v>
      </c>
      <c r="G52" s="18">
        <v>6.4500000000000002E-2</v>
      </c>
      <c r="H52" s="5"/>
    </row>
    <row r="53" spans="2:8" ht="18" customHeight="1" x14ac:dyDescent="0.45">
      <c r="B53" s="34" t="s">
        <v>39</v>
      </c>
      <c r="C53" s="35"/>
      <c r="D53" s="35"/>
      <c r="E53" s="36"/>
      <c r="F53" s="30">
        <f>SUM(F49:F52)</f>
        <v>1646</v>
      </c>
      <c r="G53" s="31"/>
      <c r="H53" s="5"/>
    </row>
    <row r="54" spans="2:8" ht="18" customHeight="1" x14ac:dyDescent="0.45">
      <c r="B54" s="37" t="s">
        <v>60</v>
      </c>
      <c r="C54" s="40">
        <v>45306</v>
      </c>
      <c r="D54" s="12" t="s">
        <v>12</v>
      </c>
      <c r="E54" s="13" t="s">
        <v>61</v>
      </c>
      <c r="F54" s="26">
        <v>320</v>
      </c>
      <c r="G54" s="18">
        <v>5.7500000000000002E-2</v>
      </c>
      <c r="H54" s="5"/>
    </row>
    <row r="55" spans="2:8" ht="18" customHeight="1" x14ac:dyDescent="0.45">
      <c r="B55" s="38"/>
      <c r="C55" s="41"/>
      <c r="D55" s="12" t="s">
        <v>23</v>
      </c>
      <c r="E55" s="43" t="s">
        <v>10</v>
      </c>
      <c r="F55" s="44"/>
      <c r="G55" s="45"/>
      <c r="H55" s="5"/>
    </row>
    <row r="56" spans="2:8" ht="18" customHeight="1" x14ac:dyDescent="0.45">
      <c r="B56" s="38"/>
      <c r="C56" s="41"/>
      <c r="D56" s="12" t="s">
        <v>13</v>
      </c>
      <c r="E56" s="46"/>
      <c r="F56" s="56"/>
      <c r="G56" s="48"/>
      <c r="H56" s="5"/>
    </row>
    <row r="57" spans="2:8" ht="18" customHeight="1" x14ac:dyDescent="0.45">
      <c r="B57" s="39"/>
      <c r="C57" s="42"/>
      <c r="D57" s="12" t="s">
        <v>24</v>
      </c>
      <c r="E57" s="49"/>
      <c r="F57" s="50"/>
      <c r="G57" s="51"/>
      <c r="H57" s="5"/>
    </row>
    <row r="58" spans="2:8" ht="18" customHeight="1" x14ac:dyDescent="0.45">
      <c r="B58" s="37" t="s">
        <v>62</v>
      </c>
      <c r="C58" s="40">
        <v>45307</v>
      </c>
      <c r="D58" s="12" t="s">
        <v>12</v>
      </c>
      <c r="E58" s="13" t="s">
        <v>63</v>
      </c>
      <c r="F58" s="26">
        <v>190</v>
      </c>
      <c r="G58" s="18">
        <v>5.7500000000000002E-2</v>
      </c>
      <c r="H58" s="5"/>
    </row>
    <row r="59" spans="2:8" ht="18" customHeight="1" x14ac:dyDescent="0.45">
      <c r="B59" s="38"/>
      <c r="C59" s="41"/>
      <c r="D59" s="12" t="s">
        <v>23</v>
      </c>
      <c r="E59" s="43" t="s">
        <v>10</v>
      </c>
      <c r="F59" s="44"/>
      <c r="G59" s="45"/>
      <c r="H59" s="5"/>
    </row>
    <row r="60" spans="2:8" ht="18" customHeight="1" x14ac:dyDescent="0.45">
      <c r="B60" s="38"/>
      <c r="C60" s="41"/>
      <c r="D60" s="12" t="s">
        <v>13</v>
      </c>
      <c r="E60" s="49"/>
      <c r="F60" s="50"/>
      <c r="G60" s="51"/>
      <c r="H60" s="5"/>
    </row>
    <row r="61" spans="2:8" ht="18" customHeight="1" x14ac:dyDescent="0.45">
      <c r="B61" s="39"/>
      <c r="C61" s="42"/>
      <c r="D61" s="12" t="s">
        <v>24</v>
      </c>
      <c r="E61" s="13" t="s">
        <v>64</v>
      </c>
      <c r="F61" s="26">
        <v>56</v>
      </c>
      <c r="G61" s="18">
        <v>6.4500000000000002E-2</v>
      </c>
      <c r="H61" s="5"/>
    </row>
    <row r="62" spans="2:8" ht="18" customHeight="1" x14ac:dyDescent="0.45">
      <c r="B62" s="34" t="s">
        <v>39</v>
      </c>
      <c r="C62" s="35"/>
      <c r="D62" s="35"/>
      <c r="E62" s="36"/>
      <c r="F62" s="30">
        <f>SUM(F58:F61)</f>
        <v>246</v>
      </c>
      <c r="G62" s="31"/>
      <c r="H62" s="5"/>
    </row>
    <row r="63" spans="2:8" ht="18" customHeight="1" x14ac:dyDescent="0.45">
      <c r="B63" s="37" t="s">
        <v>66</v>
      </c>
      <c r="C63" s="40">
        <v>45308</v>
      </c>
      <c r="D63" s="12" t="s">
        <v>12</v>
      </c>
      <c r="E63" s="13" t="s">
        <v>65</v>
      </c>
      <c r="F63" s="26">
        <v>160</v>
      </c>
      <c r="G63" s="18">
        <v>5.7500000000000002E-2</v>
      </c>
      <c r="H63" s="5"/>
    </row>
    <row r="64" spans="2:8" ht="18" customHeight="1" x14ac:dyDescent="0.45">
      <c r="B64" s="38"/>
      <c r="C64" s="41"/>
      <c r="D64" s="12" t="s">
        <v>23</v>
      </c>
      <c r="E64" s="43" t="s">
        <v>10</v>
      </c>
      <c r="F64" s="44"/>
      <c r="G64" s="45"/>
      <c r="H64" s="5"/>
    </row>
    <row r="65" spans="2:8" ht="18" customHeight="1" x14ac:dyDescent="0.45">
      <c r="B65" s="38"/>
      <c r="C65" s="41"/>
      <c r="D65" s="12" t="s">
        <v>13</v>
      </c>
      <c r="E65" s="46"/>
      <c r="F65" s="56"/>
      <c r="G65" s="48"/>
      <c r="H65" s="5"/>
    </row>
    <row r="66" spans="2:8" ht="18" customHeight="1" x14ac:dyDescent="0.45">
      <c r="B66" s="39"/>
      <c r="C66" s="42"/>
      <c r="D66" s="12" t="s">
        <v>24</v>
      </c>
      <c r="E66" s="49"/>
      <c r="F66" s="50"/>
      <c r="G66" s="51"/>
      <c r="H66" s="5"/>
    </row>
    <row r="67" spans="2:8" ht="18" customHeight="1" x14ac:dyDescent="0.45">
      <c r="B67" s="37" t="s">
        <v>67</v>
      </c>
      <c r="C67" s="40">
        <v>45309</v>
      </c>
      <c r="D67" s="12" t="s">
        <v>12</v>
      </c>
      <c r="E67" s="13" t="s">
        <v>68</v>
      </c>
      <c r="F67" s="26">
        <v>140</v>
      </c>
      <c r="G67" s="18">
        <v>5.7500000000000002E-2</v>
      </c>
      <c r="H67" s="5"/>
    </row>
    <row r="68" spans="2:8" ht="18" customHeight="1" x14ac:dyDescent="0.45">
      <c r="B68" s="38"/>
      <c r="C68" s="41"/>
      <c r="D68" s="12" t="s">
        <v>23</v>
      </c>
      <c r="E68" s="43" t="s">
        <v>10</v>
      </c>
      <c r="F68" s="44"/>
      <c r="G68" s="45"/>
      <c r="H68" s="5"/>
    </row>
    <row r="69" spans="2:8" ht="18" customHeight="1" x14ac:dyDescent="0.45">
      <c r="B69" s="38"/>
      <c r="C69" s="41"/>
      <c r="D69" s="12" t="s">
        <v>13</v>
      </c>
      <c r="E69" s="46"/>
      <c r="F69" s="56"/>
      <c r="G69" s="48"/>
      <c r="H69" s="5"/>
    </row>
    <row r="70" spans="2:8" ht="18" customHeight="1" x14ac:dyDescent="0.45">
      <c r="B70" s="39"/>
      <c r="C70" s="42"/>
      <c r="D70" s="12" t="s">
        <v>19</v>
      </c>
      <c r="E70" s="49"/>
      <c r="F70" s="50"/>
      <c r="G70" s="51"/>
      <c r="H70" s="5"/>
    </row>
    <row r="71" spans="2:8" ht="18" customHeight="1" x14ac:dyDescent="0.45">
      <c r="B71" s="37" t="s">
        <v>69</v>
      </c>
      <c r="C71" s="40">
        <v>45310</v>
      </c>
      <c r="D71" s="12" t="s">
        <v>20</v>
      </c>
      <c r="E71" s="13" t="s">
        <v>70</v>
      </c>
      <c r="F71" s="26">
        <v>190</v>
      </c>
      <c r="G71" s="18">
        <v>5.7500000000000002E-2</v>
      </c>
      <c r="H71" s="5"/>
    </row>
    <row r="72" spans="2:8" ht="18" customHeight="1" x14ac:dyDescent="0.45">
      <c r="B72" s="38"/>
      <c r="C72" s="41"/>
      <c r="D72" s="12" t="s">
        <v>23</v>
      </c>
      <c r="E72" s="13" t="s">
        <v>71</v>
      </c>
      <c r="F72" s="26">
        <v>40</v>
      </c>
      <c r="G72" s="18">
        <v>0.06</v>
      </c>
      <c r="H72" s="5"/>
    </row>
    <row r="73" spans="2:8" ht="18" customHeight="1" x14ac:dyDescent="0.45">
      <c r="B73" s="38"/>
      <c r="C73" s="41"/>
      <c r="D73" s="12" t="s">
        <v>22</v>
      </c>
      <c r="E73" s="43" t="s">
        <v>10</v>
      </c>
      <c r="F73" s="44"/>
      <c r="G73" s="45"/>
      <c r="H73" s="5"/>
    </row>
    <row r="74" spans="2:8" ht="18" customHeight="1" x14ac:dyDescent="0.45">
      <c r="B74" s="39"/>
      <c r="C74" s="42"/>
      <c r="D74" s="12" t="s">
        <v>34</v>
      </c>
      <c r="E74" s="49"/>
      <c r="F74" s="50"/>
      <c r="G74" s="51"/>
      <c r="H74" s="5"/>
    </row>
    <row r="75" spans="2:8" ht="18" customHeight="1" x14ac:dyDescent="0.45">
      <c r="B75" s="34" t="s">
        <v>39</v>
      </c>
      <c r="C75" s="35"/>
      <c r="D75" s="35"/>
      <c r="E75" s="36"/>
      <c r="F75" s="30">
        <f>SUM(F71:F74)</f>
        <v>230</v>
      </c>
      <c r="G75" s="31"/>
      <c r="H75" s="5"/>
    </row>
    <row r="76" spans="2:8" ht="18" customHeight="1" x14ac:dyDescent="0.45">
      <c r="B76" s="37" t="s">
        <v>72</v>
      </c>
      <c r="C76" s="40">
        <v>45313</v>
      </c>
      <c r="D76" s="12" t="s">
        <v>12</v>
      </c>
      <c r="E76" s="13" t="s">
        <v>73</v>
      </c>
      <c r="F76" s="26">
        <v>140</v>
      </c>
      <c r="G76" s="18">
        <v>5.7500000000000002E-2</v>
      </c>
      <c r="H76" s="5"/>
    </row>
    <row r="77" spans="2:8" ht="18" customHeight="1" x14ac:dyDescent="0.45">
      <c r="B77" s="38"/>
      <c r="C77" s="41"/>
      <c r="D77" s="12" t="s">
        <v>23</v>
      </c>
      <c r="E77" s="43" t="s">
        <v>10</v>
      </c>
      <c r="F77" s="44"/>
      <c r="G77" s="45"/>
      <c r="H77" s="5"/>
    </row>
    <row r="78" spans="2:8" ht="18" customHeight="1" x14ac:dyDescent="0.45">
      <c r="B78" s="38"/>
      <c r="C78" s="41"/>
      <c r="D78" s="12" t="s">
        <v>13</v>
      </c>
      <c r="E78" s="46"/>
      <c r="F78" s="56"/>
      <c r="G78" s="48"/>
      <c r="H78" s="5"/>
    </row>
    <row r="79" spans="2:8" ht="18" customHeight="1" x14ac:dyDescent="0.45">
      <c r="B79" s="39"/>
      <c r="C79" s="42"/>
      <c r="D79" s="12" t="s">
        <v>24</v>
      </c>
      <c r="E79" s="49"/>
      <c r="F79" s="50"/>
      <c r="G79" s="51"/>
      <c r="H79" s="5"/>
    </row>
    <row r="80" spans="2:8" ht="18" customHeight="1" x14ac:dyDescent="0.45">
      <c r="B80" s="37" t="s">
        <v>74</v>
      </c>
      <c r="C80" s="40">
        <v>45314</v>
      </c>
      <c r="D80" s="12" t="s">
        <v>12</v>
      </c>
      <c r="E80" s="13" t="s">
        <v>75</v>
      </c>
      <c r="F80" s="26">
        <v>240</v>
      </c>
      <c r="G80" s="18">
        <v>5.7500000000000002E-2</v>
      </c>
      <c r="H80" s="5"/>
    </row>
    <row r="81" spans="2:8" ht="18" customHeight="1" x14ac:dyDescent="0.45">
      <c r="B81" s="38"/>
      <c r="C81" s="41"/>
      <c r="D81" s="12" t="s">
        <v>23</v>
      </c>
      <c r="E81" s="43" t="s">
        <v>10</v>
      </c>
      <c r="F81" s="44"/>
      <c r="G81" s="45"/>
      <c r="H81" s="5"/>
    </row>
    <row r="82" spans="2:8" ht="18" customHeight="1" x14ac:dyDescent="0.45">
      <c r="B82" s="38"/>
      <c r="C82" s="41"/>
      <c r="D82" s="12" t="s">
        <v>13</v>
      </c>
      <c r="E82" s="46"/>
      <c r="F82" s="56"/>
      <c r="G82" s="48"/>
      <c r="H82" s="5"/>
    </row>
    <row r="83" spans="2:8" ht="18" customHeight="1" x14ac:dyDescent="0.45">
      <c r="B83" s="39"/>
      <c r="C83" s="42"/>
      <c r="D83" s="12" t="s">
        <v>24</v>
      </c>
      <c r="E83" s="49"/>
      <c r="F83" s="50"/>
      <c r="G83" s="51"/>
      <c r="H83" s="5"/>
    </row>
    <row r="84" spans="2:8" ht="18" customHeight="1" x14ac:dyDescent="0.45">
      <c r="B84" s="37" t="s">
        <v>76</v>
      </c>
      <c r="C84" s="40">
        <v>45315</v>
      </c>
      <c r="D84" s="12" t="s">
        <v>12</v>
      </c>
      <c r="E84" s="13" t="s">
        <v>77</v>
      </c>
      <c r="F84" s="26">
        <v>205</v>
      </c>
      <c r="G84" s="18">
        <v>5.7500000000000002E-2</v>
      </c>
      <c r="H84" s="5"/>
    </row>
    <row r="85" spans="2:8" ht="18" customHeight="1" x14ac:dyDescent="0.45">
      <c r="B85" s="38"/>
      <c r="C85" s="41"/>
      <c r="D85" s="12" t="s">
        <v>23</v>
      </c>
      <c r="E85" s="43" t="s">
        <v>10</v>
      </c>
      <c r="F85" s="44"/>
      <c r="G85" s="45"/>
      <c r="H85" s="5"/>
    </row>
    <row r="86" spans="2:8" ht="18" customHeight="1" x14ac:dyDescent="0.45">
      <c r="B86" s="38"/>
      <c r="C86" s="41"/>
      <c r="D86" s="12" t="s">
        <v>13</v>
      </c>
      <c r="E86" s="49"/>
      <c r="F86" s="50"/>
      <c r="G86" s="51"/>
      <c r="H86" s="5"/>
    </row>
    <row r="87" spans="2:8" ht="18" customHeight="1" x14ac:dyDescent="0.45">
      <c r="B87" s="39"/>
      <c r="C87" s="42"/>
      <c r="D87" s="12" t="s">
        <v>24</v>
      </c>
      <c r="E87" s="13" t="s">
        <v>78</v>
      </c>
      <c r="F87" s="26">
        <v>155</v>
      </c>
      <c r="G87" s="18">
        <v>6.4500000000000002E-2</v>
      </c>
      <c r="H87" s="5"/>
    </row>
    <row r="88" spans="2:8" ht="18" customHeight="1" x14ac:dyDescent="0.45">
      <c r="B88" s="34" t="s">
        <v>39</v>
      </c>
      <c r="C88" s="35"/>
      <c r="D88" s="35"/>
      <c r="E88" s="36"/>
      <c r="F88" s="30">
        <f>SUM(F84:F87)</f>
        <v>360</v>
      </c>
      <c r="G88" s="31"/>
      <c r="H88" s="5"/>
    </row>
    <row r="89" spans="2:8" ht="18" customHeight="1" x14ac:dyDescent="0.45">
      <c r="B89" s="37" t="s">
        <v>79</v>
      </c>
      <c r="C89" s="40">
        <v>45316</v>
      </c>
      <c r="D89" s="12" t="s">
        <v>12</v>
      </c>
      <c r="E89" s="13" t="s">
        <v>80</v>
      </c>
      <c r="F89" s="26">
        <v>1700</v>
      </c>
      <c r="G89" s="18">
        <v>5.7500000000000002E-2</v>
      </c>
      <c r="H89" s="5"/>
    </row>
    <row r="90" spans="2:8" ht="18" customHeight="1" x14ac:dyDescent="0.45">
      <c r="B90" s="38"/>
      <c r="C90" s="41"/>
      <c r="D90" s="12" t="s">
        <v>23</v>
      </c>
      <c r="E90" s="43" t="s">
        <v>10</v>
      </c>
      <c r="F90" s="44"/>
      <c r="G90" s="45"/>
      <c r="H90" s="5"/>
    </row>
    <row r="91" spans="2:8" ht="18" customHeight="1" x14ac:dyDescent="0.45">
      <c r="B91" s="38"/>
      <c r="C91" s="41"/>
      <c r="D91" s="12" t="s">
        <v>13</v>
      </c>
      <c r="E91" s="46"/>
      <c r="F91" s="56"/>
      <c r="G91" s="48"/>
      <c r="H91" s="5"/>
    </row>
    <row r="92" spans="2:8" ht="18" customHeight="1" x14ac:dyDescent="0.45">
      <c r="B92" s="39"/>
      <c r="C92" s="42"/>
      <c r="D92" s="12" t="s">
        <v>19</v>
      </c>
      <c r="E92" s="49"/>
      <c r="F92" s="50"/>
      <c r="G92" s="51"/>
      <c r="H92" s="5"/>
    </row>
    <row r="93" spans="2:8" ht="18" customHeight="1" x14ac:dyDescent="0.45">
      <c r="B93" s="37" t="s">
        <v>81</v>
      </c>
      <c r="C93" s="40">
        <v>45317</v>
      </c>
      <c r="D93" s="12" t="s">
        <v>20</v>
      </c>
      <c r="E93" s="13" t="s">
        <v>82</v>
      </c>
      <c r="F93" s="26">
        <v>778</v>
      </c>
      <c r="G93" s="18">
        <v>5.7500000000000002E-2</v>
      </c>
      <c r="H93" s="5"/>
    </row>
    <row r="94" spans="2:8" ht="18" customHeight="1" x14ac:dyDescent="0.45">
      <c r="B94" s="38"/>
      <c r="C94" s="41"/>
      <c r="D94" s="12" t="s">
        <v>23</v>
      </c>
      <c r="E94" s="13" t="s">
        <v>83</v>
      </c>
      <c r="F94" s="26">
        <v>55</v>
      </c>
      <c r="G94" s="18">
        <v>0.06</v>
      </c>
      <c r="H94" s="5"/>
    </row>
    <row r="95" spans="2:8" ht="18" customHeight="1" x14ac:dyDescent="0.45">
      <c r="B95" s="38"/>
      <c r="C95" s="41"/>
      <c r="D95" s="12" t="s">
        <v>22</v>
      </c>
      <c r="E95" s="43" t="s">
        <v>10</v>
      </c>
      <c r="F95" s="44"/>
      <c r="G95" s="45"/>
      <c r="H95" s="5"/>
    </row>
    <row r="96" spans="2:8" ht="18" customHeight="1" x14ac:dyDescent="0.45">
      <c r="B96" s="39"/>
      <c r="C96" s="42"/>
      <c r="D96" s="12" t="s">
        <v>34</v>
      </c>
      <c r="E96" s="49"/>
      <c r="F96" s="50"/>
      <c r="G96" s="51"/>
      <c r="H96" s="5"/>
    </row>
    <row r="97" spans="2:8" ht="18" customHeight="1" x14ac:dyDescent="0.45">
      <c r="B97" s="34" t="s">
        <v>39</v>
      </c>
      <c r="C97" s="35"/>
      <c r="D97" s="35"/>
      <c r="E97" s="36"/>
      <c r="F97" s="30">
        <f>SUM(F93:F96)</f>
        <v>833</v>
      </c>
      <c r="G97" s="31"/>
      <c r="H97" s="5"/>
    </row>
    <row r="98" spans="2:8" ht="18" customHeight="1" x14ac:dyDescent="0.45">
      <c r="B98" s="37" t="s">
        <v>84</v>
      </c>
      <c r="C98" s="40">
        <v>45320</v>
      </c>
      <c r="D98" s="12" t="s">
        <v>12</v>
      </c>
      <c r="E98" s="13" t="s">
        <v>85</v>
      </c>
      <c r="F98" s="26">
        <v>370</v>
      </c>
      <c r="G98" s="18">
        <v>5.7500000000000002E-2</v>
      </c>
      <c r="H98" s="5"/>
    </row>
    <row r="99" spans="2:8" ht="18" customHeight="1" x14ac:dyDescent="0.45">
      <c r="B99" s="38"/>
      <c r="C99" s="41"/>
      <c r="D99" s="12" t="s">
        <v>23</v>
      </c>
      <c r="E99" s="43" t="s">
        <v>10</v>
      </c>
      <c r="F99" s="44"/>
      <c r="G99" s="45"/>
      <c r="H99" s="5"/>
    </row>
    <row r="100" spans="2:8" ht="18" customHeight="1" x14ac:dyDescent="0.45">
      <c r="B100" s="38"/>
      <c r="C100" s="41"/>
      <c r="D100" s="12" t="s">
        <v>13</v>
      </c>
      <c r="E100" s="49"/>
      <c r="F100" s="50"/>
      <c r="G100" s="51"/>
      <c r="H100" s="5"/>
    </row>
    <row r="101" spans="2:8" ht="18" customHeight="1" x14ac:dyDescent="0.45">
      <c r="B101" s="39"/>
      <c r="C101" s="42"/>
      <c r="D101" s="12" t="s">
        <v>24</v>
      </c>
      <c r="E101" s="13" t="s">
        <v>86</v>
      </c>
      <c r="F101" s="26">
        <v>59</v>
      </c>
      <c r="G101" s="18">
        <v>6.4500000000000002E-2</v>
      </c>
      <c r="H101" s="5"/>
    </row>
    <row r="102" spans="2:8" ht="18" customHeight="1" x14ac:dyDescent="0.45">
      <c r="B102" s="34" t="s">
        <v>39</v>
      </c>
      <c r="C102" s="35"/>
      <c r="D102" s="35"/>
      <c r="E102" s="36"/>
      <c r="F102" s="30">
        <f>SUM(F98:F101)</f>
        <v>429</v>
      </c>
      <c r="G102" s="31"/>
      <c r="H102" s="5"/>
    </row>
    <row r="103" spans="2:8" ht="18" customHeight="1" x14ac:dyDescent="0.45">
      <c r="B103" s="37" t="s">
        <v>87</v>
      </c>
      <c r="C103" s="40">
        <v>45321</v>
      </c>
      <c r="D103" s="12" t="s">
        <v>12</v>
      </c>
      <c r="E103" s="13" t="s">
        <v>88</v>
      </c>
      <c r="F103" s="26">
        <v>1055</v>
      </c>
      <c r="G103" s="18">
        <v>5.7500000000000002E-2</v>
      </c>
      <c r="H103" s="5"/>
    </row>
    <row r="104" spans="2:8" ht="18" customHeight="1" x14ac:dyDescent="0.45">
      <c r="B104" s="38"/>
      <c r="C104" s="41"/>
      <c r="D104" s="12" t="s">
        <v>23</v>
      </c>
      <c r="E104" s="13" t="s">
        <v>89</v>
      </c>
      <c r="F104" s="26">
        <v>60</v>
      </c>
      <c r="G104" s="18">
        <v>0.06</v>
      </c>
      <c r="H104" s="5"/>
    </row>
    <row r="105" spans="2:8" ht="18" customHeight="1" x14ac:dyDescent="0.45">
      <c r="B105" s="38"/>
      <c r="C105" s="41"/>
      <c r="D105" s="12" t="s">
        <v>13</v>
      </c>
      <c r="E105" s="13" t="s">
        <v>90</v>
      </c>
      <c r="F105" s="26">
        <v>179.75</v>
      </c>
      <c r="G105" s="18">
        <v>6.2E-2</v>
      </c>
      <c r="H105" s="5"/>
    </row>
    <row r="106" spans="2:8" ht="18" customHeight="1" x14ac:dyDescent="0.45">
      <c r="B106" s="39"/>
      <c r="C106" s="42"/>
      <c r="D106" s="12" t="s">
        <v>24</v>
      </c>
      <c r="E106" s="61" t="s">
        <v>10</v>
      </c>
      <c r="F106" s="62"/>
      <c r="G106" s="63"/>
      <c r="H106" s="5"/>
    </row>
    <row r="107" spans="2:8" ht="18" customHeight="1" x14ac:dyDescent="0.45">
      <c r="B107" s="34" t="s">
        <v>39</v>
      </c>
      <c r="C107" s="35"/>
      <c r="D107" s="35"/>
      <c r="E107" s="36"/>
      <c r="F107" s="30">
        <f>SUM(F103:F106)</f>
        <v>1294.75</v>
      </c>
      <c r="G107" s="31"/>
      <c r="H107" s="5"/>
    </row>
    <row r="108" spans="2:8" ht="18" customHeight="1" x14ac:dyDescent="0.45">
      <c r="B108" s="37" t="s">
        <v>91</v>
      </c>
      <c r="C108" s="40">
        <v>45322</v>
      </c>
      <c r="D108" s="12" t="s">
        <v>12</v>
      </c>
      <c r="E108" s="13" t="s">
        <v>92</v>
      </c>
      <c r="F108" s="26">
        <v>1130</v>
      </c>
      <c r="G108" s="18">
        <v>5.7500000000000002E-2</v>
      </c>
      <c r="H108" s="5"/>
    </row>
    <row r="109" spans="2:8" ht="18" customHeight="1" x14ac:dyDescent="0.45">
      <c r="B109" s="38"/>
      <c r="C109" s="41"/>
      <c r="D109" s="12" t="s">
        <v>23</v>
      </c>
      <c r="E109" s="43" t="s">
        <v>10</v>
      </c>
      <c r="F109" s="44"/>
      <c r="G109" s="45"/>
      <c r="H109" s="5"/>
    </row>
    <row r="110" spans="2:8" ht="18" customHeight="1" x14ac:dyDescent="0.45">
      <c r="B110" s="38"/>
      <c r="C110" s="41"/>
      <c r="D110" s="12" t="s">
        <v>13</v>
      </c>
      <c r="E110" s="46"/>
      <c r="F110" s="56"/>
      <c r="G110" s="48"/>
      <c r="H110" s="5"/>
    </row>
    <row r="111" spans="2:8" ht="18" customHeight="1" x14ac:dyDescent="0.45">
      <c r="B111" s="39"/>
      <c r="C111" s="42"/>
      <c r="D111" s="12" t="s">
        <v>24</v>
      </c>
      <c r="E111" s="49"/>
      <c r="F111" s="50"/>
      <c r="G111" s="51"/>
      <c r="H111" s="5"/>
    </row>
    <row r="112" spans="2:8" ht="18" customHeight="1" x14ac:dyDescent="0.45">
      <c r="B112" s="34" t="s">
        <v>32</v>
      </c>
      <c r="C112" s="35"/>
      <c r="D112" s="35"/>
      <c r="E112" s="36"/>
      <c r="F112" s="25">
        <f>F14+F22+F27+F32+F33+F37+F41+F45+F53+F54+F62+F63+F67+F75+F76+F80+F88+F89+F97+F102+F107+F108</f>
        <v>15444.25</v>
      </c>
      <c r="G112" s="24"/>
      <c r="H112" s="5"/>
    </row>
    <row r="113" spans="2:8" ht="18" customHeight="1" x14ac:dyDescent="0.45">
      <c r="B113" s="37" t="s">
        <v>93</v>
      </c>
      <c r="C113" s="40">
        <v>45323</v>
      </c>
      <c r="D113" s="12" t="s">
        <v>12</v>
      </c>
      <c r="E113" s="13" t="s">
        <v>95</v>
      </c>
      <c r="F113" s="26">
        <v>1330</v>
      </c>
      <c r="G113" s="18">
        <v>5.7500000000000002E-2</v>
      </c>
      <c r="H113" s="5"/>
    </row>
    <row r="114" spans="2:8" ht="18" customHeight="1" x14ac:dyDescent="0.45">
      <c r="B114" s="38"/>
      <c r="C114" s="41"/>
      <c r="D114" s="12" t="s">
        <v>23</v>
      </c>
      <c r="E114" s="43" t="s">
        <v>10</v>
      </c>
      <c r="F114" s="44"/>
      <c r="G114" s="45"/>
      <c r="H114" s="5"/>
    </row>
    <row r="115" spans="2:8" ht="18" customHeight="1" x14ac:dyDescent="0.45">
      <c r="B115" s="38"/>
      <c r="C115" s="41"/>
      <c r="D115" s="12" t="s">
        <v>13</v>
      </c>
      <c r="E115" s="46"/>
      <c r="F115" s="56"/>
      <c r="G115" s="48"/>
      <c r="H115" s="5"/>
    </row>
    <row r="116" spans="2:8" ht="18" customHeight="1" x14ac:dyDescent="0.45">
      <c r="B116" s="39"/>
      <c r="C116" s="42"/>
      <c r="D116" s="12" t="s">
        <v>19</v>
      </c>
      <c r="E116" s="49"/>
      <c r="F116" s="50"/>
      <c r="G116" s="51"/>
      <c r="H116" s="5"/>
    </row>
    <row r="117" spans="2:8" ht="18" customHeight="1" x14ac:dyDescent="0.45">
      <c r="B117" s="37" t="s">
        <v>96</v>
      </c>
      <c r="C117" s="40">
        <v>45324</v>
      </c>
      <c r="D117" s="12" t="s">
        <v>20</v>
      </c>
      <c r="E117" s="13" t="s">
        <v>97</v>
      </c>
      <c r="F117" s="26">
        <v>865</v>
      </c>
      <c r="G117" s="18">
        <v>5.7500000000000002E-2</v>
      </c>
      <c r="H117" s="5"/>
    </row>
    <row r="118" spans="2:8" ht="18" customHeight="1" x14ac:dyDescent="0.45">
      <c r="B118" s="38"/>
      <c r="C118" s="41"/>
      <c r="D118" s="12" t="s">
        <v>23</v>
      </c>
      <c r="E118" s="43" t="s">
        <v>10</v>
      </c>
      <c r="F118" s="44"/>
      <c r="G118" s="45"/>
      <c r="H118" s="5"/>
    </row>
    <row r="119" spans="2:8" ht="18" customHeight="1" x14ac:dyDescent="0.45">
      <c r="B119" s="38"/>
      <c r="C119" s="41"/>
      <c r="D119" s="12" t="s">
        <v>22</v>
      </c>
      <c r="E119" s="46"/>
      <c r="F119" s="56"/>
      <c r="G119" s="48"/>
      <c r="H119" s="5"/>
    </row>
    <row r="120" spans="2:8" ht="18" customHeight="1" x14ac:dyDescent="0.45">
      <c r="B120" s="39"/>
      <c r="C120" s="42"/>
      <c r="D120" s="12" t="s">
        <v>34</v>
      </c>
      <c r="E120" s="49"/>
      <c r="F120" s="50"/>
      <c r="G120" s="51"/>
      <c r="H120" s="5"/>
    </row>
    <row r="121" spans="2:8" ht="18" customHeight="1" x14ac:dyDescent="0.45">
      <c r="B121" s="37" t="s">
        <v>98</v>
      </c>
      <c r="C121" s="40">
        <v>45327</v>
      </c>
      <c r="D121" s="12" t="s">
        <v>12</v>
      </c>
      <c r="E121" s="13" t="s">
        <v>99</v>
      </c>
      <c r="F121" s="26">
        <v>280</v>
      </c>
      <c r="G121" s="18">
        <v>5.7500000000000002E-2</v>
      </c>
      <c r="H121" s="5"/>
    </row>
    <row r="122" spans="2:8" ht="18" customHeight="1" x14ac:dyDescent="0.45">
      <c r="B122" s="38"/>
      <c r="C122" s="41"/>
      <c r="D122" s="12" t="s">
        <v>23</v>
      </c>
      <c r="E122" s="43" t="s">
        <v>10</v>
      </c>
      <c r="F122" s="44"/>
      <c r="G122" s="45"/>
      <c r="H122" s="5"/>
    </row>
    <row r="123" spans="2:8" ht="18" customHeight="1" x14ac:dyDescent="0.45">
      <c r="B123" s="38"/>
      <c r="C123" s="41"/>
      <c r="D123" s="12" t="s">
        <v>13</v>
      </c>
      <c r="E123" s="46"/>
      <c r="F123" s="56"/>
      <c r="G123" s="48"/>
      <c r="H123" s="5"/>
    </row>
    <row r="124" spans="2:8" ht="18" customHeight="1" x14ac:dyDescent="0.45">
      <c r="B124" s="39"/>
      <c r="C124" s="42"/>
      <c r="D124" s="12" t="s">
        <v>24</v>
      </c>
      <c r="E124" s="49"/>
      <c r="F124" s="50"/>
      <c r="G124" s="51"/>
      <c r="H124" s="5"/>
    </row>
    <row r="125" spans="2:8" ht="18" customHeight="1" x14ac:dyDescent="0.45">
      <c r="B125" s="37" t="s">
        <v>100</v>
      </c>
      <c r="C125" s="40">
        <v>45328</v>
      </c>
      <c r="D125" s="12" t="s">
        <v>12</v>
      </c>
      <c r="E125" s="13" t="s">
        <v>101</v>
      </c>
      <c r="F125" s="26">
        <v>700</v>
      </c>
      <c r="G125" s="18">
        <v>5.7500000000000002E-2</v>
      </c>
      <c r="H125" s="5"/>
    </row>
    <row r="126" spans="2:8" ht="18" customHeight="1" x14ac:dyDescent="0.45">
      <c r="B126" s="38"/>
      <c r="C126" s="41"/>
      <c r="D126" s="12" t="s">
        <v>23</v>
      </c>
      <c r="E126" s="43" t="s">
        <v>10</v>
      </c>
      <c r="F126" s="44"/>
      <c r="G126" s="45"/>
      <c r="H126" s="5"/>
    </row>
    <row r="127" spans="2:8" ht="18" customHeight="1" x14ac:dyDescent="0.45">
      <c r="B127" s="38"/>
      <c r="C127" s="41"/>
      <c r="D127" s="12" t="s">
        <v>13</v>
      </c>
      <c r="E127" s="46"/>
      <c r="F127" s="56"/>
      <c r="G127" s="48"/>
      <c r="H127" s="5"/>
    </row>
    <row r="128" spans="2:8" ht="18" customHeight="1" x14ac:dyDescent="0.45">
      <c r="B128" s="39"/>
      <c r="C128" s="42"/>
      <c r="D128" s="12" t="s">
        <v>24</v>
      </c>
      <c r="E128" s="49"/>
      <c r="F128" s="50"/>
      <c r="G128" s="51"/>
      <c r="H128" s="5"/>
    </row>
    <row r="129" spans="2:8" ht="18" customHeight="1" x14ac:dyDescent="0.45">
      <c r="B129" s="37" t="s">
        <v>102</v>
      </c>
      <c r="C129" s="40">
        <v>45329</v>
      </c>
      <c r="D129" s="12" t="s">
        <v>12</v>
      </c>
      <c r="E129" s="13" t="s">
        <v>103</v>
      </c>
      <c r="F129" s="26">
        <v>670</v>
      </c>
      <c r="G129" s="18">
        <v>5.7500000000000002E-2</v>
      </c>
      <c r="H129" s="5"/>
    </row>
    <row r="130" spans="2:8" ht="18" customHeight="1" x14ac:dyDescent="0.45">
      <c r="B130" s="38"/>
      <c r="C130" s="41"/>
      <c r="D130" s="12" t="s">
        <v>23</v>
      </c>
      <c r="E130" s="43" t="s">
        <v>10</v>
      </c>
      <c r="F130" s="44"/>
      <c r="G130" s="45"/>
      <c r="H130" s="5"/>
    </row>
    <row r="131" spans="2:8" ht="18" customHeight="1" x14ac:dyDescent="0.45">
      <c r="B131" s="38"/>
      <c r="C131" s="41"/>
      <c r="D131" s="12" t="s">
        <v>13</v>
      </c>
      <c r="E131" s="46"/>
      <c r="F131" s="56"/>
      <c r="G131" s="48"/>
      <c r="H131" s="5"/>
    </row>
    <row r="132" spans="2:8" ht="18" customHeight="1" x14ac:dyDescent="0.45">
      <c r="B132" s="39"/>
      <c r="C132" s="42"/>
      <c r="D132" s="12" t="s">
        <v>24</v>
      </c>
      <c r="E132" s="49"/>
      <c r="F132" s="50"/>
      <c r="G132" s="51"/>
      <c r="H132" s="5"/>
    </row>
    <row r="133" spans="2:8" ht="18" customHeight="1" x14ac:dyDescent="0.45">
      <c r="B133" s="37" t="s">
        <v>104</v>
      </c>
      <c r="C133" s="40">
        <v>45330</v>
      </c>
      <c r="D133" s="12" t="s">
        <v>12</v>
      </c>
      <c r="E133" s="13" t="s">
        <v>105</v>
      </c>
      <c r="F133" s="26">
        <v>810</v>
      </c>
      <c r="G133" s="18">
        <v>5.7500000000000002E-2</v>
      </c>
      <c r="H133" s="5"/>
    </row>
    <row r="134" spans="2:8" ht="18" customHeight="1" x14ac:dyDescent="0.45">
      <c r="B134" s="38"/>
      <c r="C134" s="41"/>
      <c r="D134" s="12" t="s">
        <v>23</v>
      </c>
      <c r="E134" s="43" t="s">
        <v>10</v>
      </c>
      <c r="F134" s="44"/>
      <c r="G134" s="45"/>
      <c r="H134" s="5"/>
    </row>
    <row r="135" spans="2:8" ht="18" customHeight="1" x14ac:dyDescent="0.45">
      <c r="B135" s="38"/>
      <c r="C135" s="41"/>
      <c r="D135" s="12" t="s">
        <v>13</v>
      </c>
      <c r="E135" s="46"/>
      <c r="F135" s="56"/>
      <c r="G135" s="48"/>
      <c r="H135" s="5"/>
    </row>
    <row r="136" spans="2:8" ht="18" customHeight="1" x14ac:dyDescent="0.45">
      <c r="B136" s="39"/>
      <c r="C136" s="42"/>
      <c r="D136" s="12" t="s">
        <v>19</v>
      </c>
      <c r="E136" s="49"/>
      <c r="F136" s="50"/>
      <c r="G136" s="51"/>
      <c r="H136" s="5"/>
    </row>
    <row r="137" spans="2:8" ht="18" customHeight="1" x14ac:dyDescent="0.45">
      <c r="B137" s="37" t="s">
        <v>106</v>
      </c>
      <c r="C137" s="40">
        <v>45331</v>
      </c>
      <c r="D137" s="12" t="s">
        <v>20</v>
      </c>
      <c r="E137" s="13" t="s">
        <v>107</v>
      </c>
      <c r="F137" s="26">
        <v>1450</v>
      </c>
      <c r="G137" s="18">
        <v>5.7500000000000002E-2</v>
      </c>
      <c r="H137" s="5"/>
    </row>
    <row r="138" spans="2:8" ht="18" customHeight="1" x14ac:dyDescent="0.45">
      <c r="B138" s="38"/>
      <c r="C138" s="41"/>
      <c r="D138" s="12" t="s">
        <v>23</v>
      </c>
      <c r="E138" s="43" t="s">
        <v>10</v>
      </c>
      <c r="F138" s="44"/>
      <c r="G138" s="45"/>
      <c r="H138" s="5"/>
    </row>
    <row r="139" spans="2:8" ht="18" customHeight="1" x14ac:dyDescent="0.45">
      <c r="B139" s="38"/>
      <c r="C139" s="41"/>
      <c r="D139" s="12" t="s">
        <v>22</v>
      </c>
      <c r="E139" s="49"/>
      <c r="F139" s="50"/>
      <c r="G139" s="51"/>
      <c r="H139" s="5"/>
    </row>
    <row r="140" spans="2:8" ht="18" customHeight="1" x14ac:dyDescent="0.45">
      <c r="B140" s="39"/>
      <c r="C140" s="42"/>
      <c r="D140" s="12" t="s">
        <v>34</v>
      </c>
      <c r="E140" s="13" t="s">
        <v>108</v>
      </c>
      <c r="F140" s="26">
        <v>50</v>
      </c>
      <c r="G140" s="18">
        <v>6.4500000000000002E-2</v>
      </c>
      <c r="H140" s="5"/>
    </row>
    <row r="141" spans="2:8" ht="18" customHeight="1" x14ac:dyDescent="0.45">
      <c r="B141" s="34" t="s">
        <v>39</v>
      </c>
      <c r="C141" s="35"/>
      <c r="D141" s="35"/>
      <c r="E141" s="36"/>
      <c r="F141" s="30">
        <f>SUM(F137:F140)</f>
        <v>1500</v>
      </c>
      <c r="G141" s="31"/>
      <c r="H141" s="5"/>
    </row>
    <row r="142" spans="2:8" ht="18" customHeight="1" x14ac:dyDescent="0.45">
      <c r="B142" s="37" t="s">
        <v>109</v>
      </c>
      <c r="C142" s="40">
        <v>45334</v>
      </c>
      <c r="D142" s="12" t="s">
        <v>12</v>
      </c>
      <c r="E142" s="13" t="s">
        <v>110</v>
      </c>
      <c r="F142" s="26">
        <v>105</v>
      </c>
      <c r="G142" s="18">
        <v>5.7500000000000002E-2</v>
      </c>
      <c r="H142" s="5"/>
    </row>
    <row r="143" spans="2:8" ht="18" customHeight="1" x14ac:dyDescent="0.45">
      <c r="B143" s="38"/>
      <c r="C143" s="41"/>
      <c r="D143" s="12" t="s">
        <v>23</v>
      </c>
      <c r="E143" s="43" t="s">
        <v>10</v>
      </c>
      <c r="F143" s="44"/>
      <c r="G143" s="45"/>
      <c r="H143" s="5"/>
    </row>
    <row r="144" spans="2:8" ht="18" customHeight="1" x14ac:dyDescent="0.45">
      <c r="B144" s="38"/>
      <c r="C144" s="41"/>
      <c r="D144" s="12" t="s">
        <v>13</v>
      </c>
      <c r="E144" s="46"/>
      <c r="F144" s="56"/>
      <c r="G144" s="48"/>
      <c r="H144" s="5"/>
    </row>
    <row r="145" spans="2:8" ht="18" customHeight="1" x14ac:dyDescent="0.45">
      <c r="B145" s="39"/>
      <c r="C145" s="42"/>
      <c r="D145" s="12" t="s">
        <v>24</v>
      </c>
      <c r="E145" s="49"/>
      <c r="F145" s="50"/>
      <c r="G145" s="51"/>
      <c r="H145" s="5"/>
    </row>
    <row r="146" spans="2:8" ht="18" customHeight="1" x14ac:dyDescent="0.45">
      <c r="B146" s="37" t="s">
        <v>111</v>
      </c>
      <c r="C146" s="40">
        <v>45335</v>
      </c>
      <c r="D146" s="12" t="s">
        <v>12</v>
      </c>
      <c r="E146" s="13" t="s">
        <v>112</v>
      </c>
      <c r="F146" s="26">
        <v>380</v>
      </c>
      <c r="G146" s="18">
        <v>5.7500000000000002E-2</v>
      </c>
      <c r="H146" s="5"/>
    </row>
    <row r="147" spans="2:8" ht="18" customHeight="1" x14ac:dyDescent="0.45">
      <c r="B147" s="38"/>
      <c r="C147" s="41"/>
      <c r="D147" s="12" t="s">
        <v>23</v>
      </c>
      <c r="E147" s="43" t="s">
        <v>10</v>
      </c>
      <c r="F147" s="44"/>
      <c r="G147" s="45"/>
      <c r="H147" s="5"/>
    </row>
    <row r="148" spans="2:8" ht="18" customHeight="1" x14ac:dyDescent="0.45">
      <c r="B148" s="38"/>
      <c r="C148" s="41"/>
      <c r="D148" s="12" t="s">
        <v>13</v>
      </c>
      <c r="E148" s="46"/>
      <c r="F148" s="56"/>
      <c r="G148" s="48"/>
      <c r="H148" s="5"/>
    </row>
    <row r="149" spans="2:8" ht="18" customHeight="1" x14ac:dyDescent="0.45">
      <c r="B149" s="39"/>
      <c r="C149" s="42"/>
      <c r="D149" s="12" t="s">
        <v>24</v>
      </c>
      <c r="E149" s="49"/>
      <c r="F149" s="50"/>
      <c r="G149" s="51"/>
      <c r="H149" s="5"/>
    </row>
    <row r="150" spans="2:8" ht="18" customHeight="1" x14ac:dyDescent="0.45">
      <c r="B150" s="37" t="s">
        <v>113</v>
      </c>
      <c r="C150" s="40">
        <v>45336</v>
      </c>
      <c r="D150" s="12" t="s">
        <v>12</v>
      </c>
      <c r="E150" s="13" t="s">
        <v>114</v>
      </c>
      <c r="F150" s="26">
        <v>2320</v>
      </c>
      <c r="G150" s="18">
        <v>5.7500000000000002E-2</v>
      </c>
      <c r="H150" s="5"/>
    </row>
    <row r="151" spans="2:8" ht="18" customHeight="1" x14ac:dyDescent="0.45">
      <c r="B151" s="38"/>
      <c r="C151" s="41"/>
      <c r="D151" s="12" t="s">
        <v>23</v>
      </c>
      <c r="E151" s="43" t="s">
        <v>10</v>
      </c>
      <c r="F151" s="44"/>
      <c r="G151" s="45"/>
      <c r="H151" s="5"/>
    </row>
    <row r="152" spans="2:8" ht="18" customHeight="1" x14ac:dyDescent="0.45">
      <c r="B152" s="38"/>
      <c r="C152" s="41"/>
      <c r="D152" s="12" t="s">
        <v>13</v>
      </c>
      <c r="E152" s="49"/>
      <c r="F152" s="50"/>
      <c r="G152" s="51"/>
      <c r="H152" s="5"/>
    </row>
    <row r="153" spans="2:8" ht="18" customHeight="1" x14ac:dyDescent="0.45">
      <c r="B153" s="39"/>
      <c r="C153" s="42"/>
      <c r="D153" s="12" t="s">
        <v>24</v>
      </c>
      <c r="E153" s="13" t="s">
        <v>115</v>
      </c>
      <c r="F153" s="26">
        <v>21</v>
      </c>
      <c r="G153" s="18">
        <v>6.4500000000000002E-2</v>
      </c>
      <c r="H153" s="5"/>
    </row>
    <row r="154" spans="2:8" ht="18" customHeight="1" x14ac:dyDescent="0.45">
      <c r="B154" s="34" t="s">
        <v>39</v>
      </c>
      <c r="C154" s="35"/>
      <c r="D154" s="35"/>
      <c r="E154" s="36"/>
      <c r="F154" s="30">
        <f>SUM(F150:F153)</f>
        <v>2341</v>
      </c>
      <c r="G154" s="31"/>
      <c r="H154" s="5"/>
    </row>
    <row r="155" spans="2:8" ht="18" customHeight="1" x14ac:dyDescent="0.45">
      <c r="B155" s="37" t="s">
        <v>116</v>
      </c>
      <c r="C155" s="40">
        <v>45337</v>
      </c>
      <c r="D155" s="12" t="s">
        <v>12</v>
      </c>
      <c r="E155" s="13" t="s">
        <v>117</v>
      </c>
      <c r="F155" s="26">
        <v>2130</v>
      </c>
      <c r="G155" s="18">
        <v>5.7500000000000002E-2</v>
      </c>
      <c r="H155" s="5"/>
    </row>
    <row r="156" spans="2:8" ht="18" customHeight="1" x14ac:dyDescent="0.45">
      <c r="B156" s="38"/>
      <c r="C156" s="41"/>
      <c r="D156" s="12" t="s">
        <v>23</v>
      </c>
      <c r="E156" s="43" t="s">
        <v>10</v>
      </c>
      <c r="F156" s="44"/>
      <c r="G156" s="45"/>
      <c r="H156" s="5"/>
    </row>
    <row r="157" spans="2:8" ht="18" customHeight="1" x14ac:dyDescent="0.45">
      <c r="B157" s="38"/>
      <c r="C157" s="41"/>
      <c r="D157" s="12" t="s">
        <v>13</v>
      </c>
      <c r="E157" s="49"/>
      <c r="F157" s="50"/>
      <c r="G157" s="51"/>
      <c r="H157" s="5"/>
    </row>
    <row r="158" spans="2:8" ht="18" customHeight="1" x14ac:dyDescent="0.45">
      <c r="B158" s="39"/>
      <c r="C158" s="42"/>
      <c r="D158" s="12" t="s">
        <v>19</v>
      </c>
      <c r="E158" s="13" t="s">
        <v>118</v>
      </c>
      <c r="F158" s="26">
        <v>160</v>
      </c>
      <c r="G158" s="18">
        <v>6.4500000000000002E-2</v>
      </c>
      <c r="H158" s="5"/>
    </row>
    <row r="159" spans="2:8" ht="18" customHeight="1" x14ac:dyDescent="0.45">
      <c r="B159" s="34" t="s">
        <v>39</v>
      </c>
      <c r="C159" s="35"/>
      <c r="D159" s="35"/>
      <c r="E159" s="36"/>
      <c r="F159" s="30">
        <f>SUM(F155:F158)</f>
        <v>2290</v>
      </c>
      <c r="G159" s="31"/>
      <c r="H159" s="5"/>
    </row>
    <row r="160" spans="2:8" ht="18" customHeight="1" x14ac:dyDescent="0.45">
      <c r="B160" s="37" t="s">
        <v>119</v>
      </c>
      <c r="C160" s="40">
        <v>45338</v>
      </c>
      <c r="D160" s="12" t="s">
        <v>20</v>
      </c>
      <c r="E160" s="13" t="s">
        <v>120</v>
      </c>
      <c r="F160" s="26">
        <v>340</v>
      </c>
      <c r="G160" s="18">
        <v>5.7500000000000002E-2</v>
      </c>
      <c r="H160" s="5"/>
    </row>
    <row r="161" spans="2:8" ht="18" customHeight="1" x14ac:dyDescent="0.45">
      <c r="B161" s="38"/>
      <c r="C161" s="41"/>
      <c r="D161" s="12" t="s">
        <v>23</v>
      </c>
      <c r="E161" s="43" t="s">
        <v>10</v>
      </c>
      <c r="F161" s="44"/>
      <c r="G161" s="45"/>
      <c r="H161" s="5"/>
    </row>
    <row r="162" spans="2:8" ht="18" customHeight="1" x14ac:dyDescent="0.45">
      <c r="B162" s="38"/>
      <c r="C162" s="41"/>
      <c r="D162" s="12" t="s">
        <v>22</v>
      </c>
      <c r="E162" s="49"/>
      <c r="F162" s="50"/>
      <c r="G162" s="51"/>
      <c r="H162" s="5"/>
    </row>
    <row r="163" spans="2:8" ht="18" customHeight="1" x14ac:dyDescent="0.45">
      <c r="B163" s="39"/>
      <c r="C163" s="42"/>
      <c r="D163" s="12" t="s">
        <v>34</v>
      </c>
      <c r="E163" s="13" t="s">
        <v>121</v>
      </c>
      <c r="F163" s="26">
        <v>46.5</v>
      </c>
      <c r="G163" s="18">
        <v>6.4500000000000002E-2</v>
      </c>
      <c r="H163" s="5"/>
    </row>
    <row r="164" spans="2:8" ht="18" customHeight="1" x14ac:dyDescent="0.45">
      <c r="B164" s="34" t="s">
        <v>39</v>
      </c>
      <c r="C164" s="35"/>
      <c r="D164" s="35"/>
      <c r="E164" s="36"/>
      <c r="F164" s="30">
        <f>SUM(F160:F163)</f>
        <v>386.5</v>
      </c>
      <c r="G164" s="31"/>
      <c r="H164" s="5"/>
    </row>
    <row r="165" spans="2:8" ht="18" customHeight="1" x14ac:dyDescent="0.45">
      <c r="B165" s="37" t="s">
        <v>122</v>
      </c>
      <c r="C165" s="40">
        <v>45341</v>
      </c>
      <c r="D165" s="12" t="s">
        <v>12</v>
      </c>
      <c r="E165" s="13" t="s">
        <v>123</v>
      </c>
      <c r="F165" s="26">
        <v>1210</v>
      </c>
      <c r="G165" s="18">
        <v>5.7500000000000002E-2</v>
      </c>
      <c r="H165" s="5"/>
    </row>
    <row r="166" spans="2:8" ht="18" customHeight="1" x14ac:dyDescent="0.45">
      <c r="B166" s="38"/>
      <c r="C166" s="41"/>
      <c r="D166" s="12" t="s">
        <v>23</v>
      </c>
      <c r="E166" s="43" t="s">
        <v>10</v>
      </c>
      <c r="F166" s="44"/>
      <c r="G166" s="45"/>
      <c r="H166" s="5"/>
    </row>
    <row r="167" spans="2:8" ht="18" customHeight="1" x14ac:dyDescent="0.45">
      <c r="B167" s="38"/>
      <c r="C167" s="41"/>
      <c r="D167" s="12" t="s">
        <v>13</v>
      </c>
      <c r="E167" s="46"/>
      <c r="F167" s="56"/>
      <c r="G167" s="48"/>
      <c r="H167" s="5"/>
    </row>
    <row r="168" spans="2:8" ht="18" customHeight="1" x14ac:dyDescent="0.45">
      <c r="B168" s="39"/>
      <c r="C168" s="42"/>
      <c r="D168" s="12" t="s">
        <v>24</v>
      </c>
      <c r="E168" s="49"/>
      <c r="F168" s="50"/>
      <c r="G168" s="51"/>
      <c r="H168" s="5"/>
    </row>
    <row r="169" spans="2:8" ht="18" customHeight="1" x14ac:dyDescent="0.45">
      <c r="B169" s="37" t="s">
        <v>124</v>
      </c>
      <c r="C169" s="40">
        <v>45342</v>
      </c>
      <c r="D169" s="12" t="s">
        <v>12</v>
      </c>
      <c r="E169" s="13" t="s">
        <v>125</v>
      </c>
      <c r="F169" s="26">
        <v>1394.75</v>
      </c>
      <c r="G169" s="18">
        <v>5.7500000000000002E-2</v>
      </c>
      <c r="H169" s="5"/>
    </row>
    <row r="170" spans="2:8" ht="18" customHeight="1" x14ac:dyDescent="0.45">
      <c r="B170" s="38"/>
      <c r="C170" s="41"/>
      <c r="D170" s="12" t="s">
        <v>23</v>
      </c>
      <c r="E170" s="43" t="s">
        <v>10</v>
      </c>
      <c r="F170" s="44"/>
      <c r="G170" s="45"/>
      <c r="H170" s="5"/>
    </row>
    <row r="171" spans="2:8" ht="18" customHeight="1" x14ac:dyDescent="0.45">
      <c r="B171" s="38"/>
      <c r="C171" s="41"/>
      <c r="D171" s="12" t="s">
        <v>13</v>
      </c>
      <c r="E171" s="46"/>
      <c r="F171" s="56"/>
      <c r="G171" s="48"/>
      <c r="H171" s="5"/>
    </row>
    <row r="172" spans="2:8" ht="18" customHeight="1" x14ac:dyDescent="0.45">
      <c r="B172" s="39"/>
      <c r="C172" s="42"/>
      <c r="D172" s="12" t="s">
        <v>24</v>
      </c>
      <c r="E172" s="49"/>
      <c r="F172" s="50"/>
      <c r="G172" s="51"/>
      <c r="H172" s="5"/>
    </row>
    <row r="173" spans="2:8" ht="18" customHeight="1" x14ac:dyDescent="0.45">
      <c r="B173" s="37" t="s">
        <v>126</v>
      </c>
      <c r="C173" s="40">
        <v>45343</v>
      </c>
      <c r="D173" s="12" t="s">
        <v>12</v>
      </c>
      <c r="E173" s="13" t="s">
        <v>127</v>
      </c>
      <c r="F173" s="26">
        <v>1380</v>
      </c>
      <c r="G173" s="18">
        <v>5.7500000000000002E-2</v>
      </c>
      <c r="H173" s="5"/>
    </row>
    <row r="174" spans="2:8" ht="18" customHeight="1" x14ac:dyDescent="0.45">
      <c r="B174" s="38"/>
      <c r="C174" s="41"/>
      <c r="D174" s="12" t="s">
        <v>23</v>
      </c>
      <c r="E174" s="43" t="s">
        <v>10</v>
      </c>
      <c r="F174" s="44"/>
      <c r="G174" s="45"/>
      <c r="H174" s="5"/>
    </row>
    <row r="175" spans="2:8" ht="18" customHeight="1" x14ac:dyDescent="0.45">
      <c r="B175" s="38"/>
      <c r="C175" s="41"/>
      <c r="D175" s="12" t="s">
        <v>13</v>
      </c>
      <c r="E175" s="46"/>
      <c r="F175" s="56"/>
      <c r="G175" s="48"/>
      <c r="H175" s="5"/>
    </row>
    <row r="176" spans="2:8" ht="18" customHeight="1" x14ac:dyDescent="0.45">
      <c r="B176" s="39"/>
      <c r="C176" s="42"/>
      <c r="D176" s="12" t="s">
        <v>24</v>
      </c>
      <c r="E176" s="49"/>
      <c r="F176" s="50"/>
      <c r="G176" s="51"/>
      <c r="H176" s="5"/>
    </row>
    <row r="177" spans="2:8" ht="18" customHeight="1" x14ac:dyDescent="0.45">
      <c r="B177" s="37" t="s">
        <v>128</v>
      </c>
      <c r="C177" s="40">
        <v>45344</v>
      </c>
      <c r="D177" s="12" t="s">
        <v>12</v>
      </c>
      <c r="E177" s="13" t="s">
        <v>129</v>
      </c>
      <c r="F177" s="26">
        <v>1580</v>
      </c>
      <c r="G177" s="18">
        <v>5.7500000000000002E-2</v>
      </c>
      <c r="H177" s="5"/>
    </row>
    <row r="178" spans="2:8" ht="18" customHeight="1" x14ac:dyDescent="0.45">
      <c r="B178" s="38"/>
      <c r="C178" s="41"/>
      <c r="D178" s="12" t="s">
        <v>23</v>
      </c>
      <c r="E178" s="43" t="s">
        <v>10</v>
      </c>
      <c r="F178" s="44"/>
      <c r="G178" s="45"/>
      <c r="H178" s="5"/>
    </row>
    <row r="179" spans="2:8" ht="18" customHeight="1" x14ac:dyDescent="0.45">
      <c r="B179" s="38"/>
      <c r="C179" s="41"/>
      <c r="D179" s="12" t="s">
        <v>13</v>
      </c>
      <c r="E179" s="46"/>
      <c r="F179" s="56"/>
      <c r="G179" s="48"/>
      <c r="H179" s="5"/>
    </row>
    <row r="180" spans="2:8" ht="18" customHeight="1" x14ac:dyDescent="0.45">
      <c r="B180" s="39"/>
      <c r="C180" s="42"/>
      <c r="D180" s="12" t="s">
        <v>19</v>
      </c>
      <c r="E180" s="49"/>
      <c r="F180" s="50"/>
      <c r="G180" s="51"/>
      <c r="H180" s="5"/>
    </row>
    <row r="181" spans="2:8" ht="18" customHeight="1" x14ac:dyDescent="0.45">
      <c r="B181" s="37" t="s">
        <v>130</v>
      </c>
      <c r="C181" s="40">
        <v>45345</v>
      </c>
      <c r="D181" s="12" t="s">
        <v>20</v>
      </c>
      <c r="E181" s="13" t="s">
        <v>131</v>
      </c>
      <c r="F181" s="26">
        <v>1515</v>
      </c>
      <c r="G181" s="18">
        <v>5.7500000000000002E-2</v>
      </c>
      <c r="H181" s="5"/>
    </row>
    <row r="182" spans="2:8" ht="18" customHeight="1" x14ac:dyDescent="0.45">
      <c r="B182" s="38"/>
      <c r="C182" s="41"/>
      <c r="D182" s="12" t="s">
        <v>23</v>
      </c>
      <c r="E182" s="43" t="s">
        <v>10</v>
      </c>
      <c r="F182" s="44"/>
      <c r="G182" s="45"/>
      <c r="H182" s="5"/>
    </row>
    <row r="183" spans="2:8" ht="18" customHeight="1" x14ac:dyDescent="0.45">
      <c r="B183" s="38"/>
      <c r="C183" s="41"/>
      <c r="D183" s="12" t="s">
        <v>22</v>
      </c>
      <c r="E183" s="46"/>
      <c r="F183" s="56"/>
      <c r="G183" s="48"/>
      <c r="H183" s="5"/>
    </row>
    <row r="184" spans="2:8" ht="18" customHeight="1" x14ac:dyDescent="0.45">
      <c r="B184" s="39"/>
      <c r="C184" s="42"/>
      <c r="D184" s="12" t="s">
        <v>34</v>
      </c>
      <c r="E184" s="49"/>
      <c r="F184" s="50"/>
      <c r="G184" s="51"/>
      <c r="H184" s="5"/>
    </row>
    <row r="185" spans="2:8" ht="18" customHeight="1" x14ac:dyDescent="0.45">
      <c r="B185" s="37" t="s">
        <v>132</v>
      </c>
      <c r="C185" s="40">
        <v>45348</v>
      </c>
      <c r="D185" s="12" t="s">
        <v>12</v>
      </c>
      <c r="E185" s="13" t="s">
        <v>134</v>
      </c>
      <c r="F185" s="26">
        <v>350</v>
      </c>
      <c r="G185" s="18">
        <v>5.7500000000000002E-2</v>
      </c>
      <c r="H185" s="5"/>
    </row>
    <row r="186" spans="2:8" ht="18" customHeight="1" x14ac:dyDescent="0.45">
      <c r="B186" s="38"/>
      <c r="C186" s="41"/>
      <c r="D186" s="12" t="s">
        <v>23</v>
      </c>
      <c r="E186" s="43" t="s">
        <v>10</v>
      </c>
      <c r="F186" s="44"/>
      <c r="G186" s="45"/>
      <c r="H186" s="5"/>
    </row>
    <row r="187" spans="2:8" ht="18" customHeight="1" x14ac:dyDescent="0.45">
      <c r="B187" s="38"/>
      <c r="C187" s="41"/>
      <c r="D187" s="12" t="s">
        <v>13</v>
      </c>
      <c r="E187" s="46"/>
      <c r="F187" s="56"/>
      <c r="G187" s="48"/>
      <c r="H187" s="5"/>
    </row>
    <row r="188" spans="2:8" ht="18" customHeight="1" x14ac:dyDescent="0.45">
      <c r="B188" s="39"/>
      <c r="C188" s="42"/>
      <c r="D188" s="12" t="s">
        <v>133</v>
      </c>
      <c r="E188" s="49"/>
      <c r="F188" s="50"/>
      <c r="G188" s="51"/>
      <c r="H188" s="5"/>
    </row>
    <row r="189" spans="2:8" ht="18" customHeight="1" x14ac:dyDescent="0.45">
      <c r="B189" s="37" t="s">
        <v>135</v>
      </c>
      <c r="C189" s="40">
        <v>45349</v>
      </c>
      <c r="D189" s="12" t="s">
        <v>12</v>
      </c>
      <c r="E189" s="13" t="s">
        <v>136</v>
      </c>
      <c r="F189" s="26">
        <v>511.25</v>
      </c>
      <c r="G189" s="18">
        <v>5.7500000000000002E-2</v>
      </c>
      <c r="H189" s="5"/>
    </row>
    <row r="190" spans="2:8" ht="18" customHeight="1" x14ac:dyDescent="0.45">
      <c r="B190" s="38"/>
      <c r="C190" s="41"/>
      <c r="D190" s="12" t="s">
        <v>23</v>
      </c>
      <c r="E190" s="43" t="s">
        <v>10</v>
      </c>
      <c r="F190" s="44"/>
      <c r="G190" s="45"/>
      <c r="H190" s="5"/>
    </row>
    <row r="191" spans="2:8" ht="18" customHeight="1" x14ac:dyDescent="0.45">
      <c r="B191" s="38"/>
      <c r="C191" s="41"/>
      <c r="D191" s="12" t="s">
        <v>13</v>
      </c>
      <c r="E191" s="46"/>
      <c r="F191" s="56"/>
      <c r="G191" s="48"/>
      <c r="H191" s="5"/>
    </row>
    <row r="192" spans="2:8" ht="18" customHeight="1" x14ac:dyDescent="0.45">
      <c r="B192" s="39"/>
      <c r="C192" s="42"/>
      <c r="D192" s="12" t="s">
        <v>29</v>
      </c>
      <c r="E192" s="49"/>
      <c r="F192" s="50"/>
      <c r="G192" s="51"/>
      <c r="H192" s="5"/>
    </row>
    <row r="193" spans="2:8" ht="18" customHeight="1" x14ac:dyDescent="0.45">
      <c r="B193" s="37" t="s">
        <v>137</v>
      </c>
      <c r="C193" s="40">
        <v>45350</v>
      </c>
      <c r="D193" s="12" t="s">
        <v>12</v>
      </c>
      <c r="E193" s="13" t="s">
        <v>138</v>
      </c>
      <c r="F193" s="26">
        <v>865</v>
      </c>
      <c r="G193" s="18">
        <v>5.7500000000000002E-2</v>
      </c>
      <c r="H193" s="5"/>
    </row>
    <row r="194" spans="2:8" ht="18" customHeight="1" x14ac:dyDescent="0.45">
      <c r="B194" s="38"/>
      <c r="C194" s="41"/>
      <c r="D194" s="12" t="s">
        <v>23</v>
      </c>
      <c r="E194" s="43" t="s">
        <v>10</v>
      </c>
      <c r="F194" s="44"/>
      <c r="G194" s="45"/>
      <c r="H194" s="5"/>
    </row>
    <row r="195" spans="2:8" ht="18" customHeight="1" x14ac:dyDescent="0.45">
      <c r="B195" s="38"/>
      <c r="C195" s="41"/>
      <c r="D195" s="12" t="s">
        <v>13</v>
      </c>
      <c r="E195" s="46"/>
      <c r="F195" s="56"/>
      <c r="G195" s="48"/>
      <c r="H195" s="5"/>
    </row>
    <row r="196" spans="2:8" ht="18" customHeight="1" x14ac:dyDescent="0.45">
      <c r="B196" s="39"/>
      <c r="C196" s="42"/>
      <c r="D196" s="12" t="s">
        <v>15</v>
      </c>
      <c r="E196" s="49"/>
      <c r="F196" s="50"/>
      <c r="G196" s="51"/>
      <c r="H196" s="5"/>
    </row>
    <row r="197" spans="2:8" ht="18" customHeight="1" x14ac:dyDescent="0.45">
      <c r="B197" s="37" t="s">
        <v>139</v>
      </c>
      <c r="C197" s="40">
        <v>45351</v>
      </c>
      <c r="D197" s="12" t="s">
        <v>12</v>
      </c>
      <c r="E197" s="13" t="s">
        <v>140</v>
      </c>
      <c r="F197" s="26">
        <v>1190</v>
      </c>
      <c r="G197" s="18">
        <v>5.7500000000000002E-2</v>
      </c>
      <c r="H197" s="5"/>
    </row>
    <row r="198" spans="2:8" ht="18" customHeight="1" x14ac:dyDescent="0.45">
      <c r="B198" s="38"/>
      <c r="C198" s="41"/>
      <c r="D198" s="12" t="s">
        <v>23</v>
      </c>
      <c r="E198" s="43" t="s">
        <v>10</v>
      </c>
      <c r="F198" s="44"/>
      <c r="G198" s="45"/>
      <c r="H198" s="5"/>
    </row>
    <row r="199" spans="2:8" ht="18" customHeight="1" x14ac:dyDescent="0.45">
      <c r="B199" s="38"/>
      <c r="C199" s="41"/>
      <c r="D199" s="12" t="s">
        <v>13</v>
      </c>
      <c r="E199" s="49"/>
      <c r="F199" s="50"/>
      <c r="G199" s="51"/>
      <c r="H199" s="5"/>
    </row>
    <row r="200" spans="2:8" ht="18" customHeight="1" x14ac:dyDescent="0.45">
      <c r="B200" s="39"/>
      <c r="C200" s="42"/>
      <c r="D200" s="12" t="s">
        <v>19</v>
      </c>
      <c r="E200" s="13" t="s">
        <v>141</v>
      </c>
      <c r="F200" s="26">
        <v>59.5</v>
      </c>
      <c r="G200" s="18">
        <v>6.4500000000000002E-2</v>
      </c>
      <c r="H200" s="5"/>
    </row>
    <row r="201" spans="2:8" ht="18" customHeight="1" x14ac:dyDescent="0.45">
      <c r="B201" s="34" t="s">
        <v>39</v>
      </c>
      <c r="C201" s="35"/>
      <c r="D201" s="35"/>
      <c r="E201" s="36"/>
      <c r="F201" s="30">
        <f>SUM(F197:F200)</f>
        <v>1249.5</v>
      </c>
      <c r="G201" s="31"/>
      <c r="H201" s="5"/>
    </row>
    <row r="202" spans="2:8" ht="18" customHeight="1" x14ac:dyDescent="0.45">
      <c r="B202" s="34" t="s">
        <v>94</v>
      </c>
      <c r="C202" s="35"/>
      <c r="D202" s="35"/>
      <c r="E202" s="36"/>
      <c r="F202" s="25">
        <f>F113+F117+F121+F125+F129+F133+F141+F142+F146+F154+F159+F164+F165+F169+F173+F177+F181+F185+F189+F193+F201</f>
        <v>21713</v>
      </c>
      <c r="G202" s="24"/>
      <c r="H202" s="5"/>
    </row>
    <row r="203" spans="2:8" ht="18" customHeight="1" x14ac:dyDescent="0.45">
      <c r="B203" s="37" t="s">
        <v>142</v>
      </c>
      <c r="C203" s="40">
        <v>45352</v>
      </c>
      <c r="D203" s="12" t="s">
        <v>20</v>
      </c>
      <c r="E203" s="13" t="s">
        <v>143</v>
      </c>
      <c r="F203" s="26">
        <v>895</v>
      </c>
      <c r="G203" s="18">
        <v>5.7500000000000002E-2</v>
      </c>
      <c r="H203" s="5"/>
    </row>
    <row r="204" spans="2:8" ht="18" customHeight="1" x14ac:dyDescent="0.45">
      <c r="B204" s="38"/>
      <c r="C204" s="41"/>
      <c r="D204" s="12" t="s">
        <v>23</v>
      </c>
      <c r="E204" s="43" t="s">
        <v>10</v>
      </c>
      <c r="F204" s="44"/>
      <c r="G204" s="45"/>
      <c r="H204" s="5"/>
    </row>
    <row r="205" spans="2:8" ht="18" customHeight="1" x14ac:dyDescent="0.45">
      <c r="B205" s="38"/>
      <c r="C205" s="41"/>
      <c r="D205" s="12" t="s">
        <v>22</v>
      </c>
      <c r="E205" s="46"/>
      <c r="F205" s="56"/>
      <c r="G205" s="48"/>
      <c r="H205" s="5"/>
    </row>
    <row r="206" spans="2:8" ht="18" customHeight="1" x14ac:dyDescent="0.45">
      <c r="B206" s="39"/>
      <c r="C206" s="42"/>
      <c r="D206" s="12" t="s">
        <v>34</v>
      </c>
      <c r="E206" s="49"/>
      <c r="F206" s="50"/>
      <c r="G206" s="51"/>
      <c r="H206" s="5"/>
    </row>
    <row r="207" spans="2:8" ht="18" customHeight="1" x14ac:dyDescent="0.45">
      <c r="B207" s="37" t="s">
        <v>145</v>
      </c>
      <c r="C207" s="40">
        <v>45355</v>
      </c>
      <c r="D207" s="12" t="s">
        <v>12</v>
      </c>
      <c r="E207" s="13" t="s">
        <v>146</v>
      </c>
      <c r="F207" s="26">
        <v>100</v>
      </c>
      <c r="G207" s="18">
        <v>5.7500000000000002E-2</v>
      </c>
      <c r="H207" s="5"/>
    </row>
    <row r="208" spans="2:8" ht="18" customHeight="1" x14ac:dyDescent="0.45">
      <c r="B208" s="38"/>
      <c r="C208" s="41"/>
      <c r="D208" s="12" t="s">
        <v>23</v>
      </c>
      <c r="E208" s="43" t="s">
        <v>10</v>
      </c>
      <c r="F208" s="44"/>
      <c r="G208" s="45"/>
      <c r="H208" s="5"/>
    </row>
    <row r="209" spans="2:8" ht="18" customHeight="1" x14ac:dyDescent="0.45">
      <c r="B209" s="38"/>
      <c r="C209" s="41"/>
      <c r="D209" s="12" t="s">
        <v>13</v>
      </c>
      <c r="E209" s="46"/>
      <c r="F209" s="56"/>
      <c r="G209" s="48"/>
      <c r="H209" s="5"/>
    </row>
    <row r="210" spans="2:8" ht="18" customHeight="1" x14ac:dyDescent="0.45">
      <c r="B210" s="39"/>
      <c r="C210" s="42"/>
      <c r="D210" s="12" t="s">
        <v>24</v>
      </c>
      <c r="E210" s="49"/>
      <c r="F210" s="50"/>
      <c r="G210" s="51"/>
      <c r="H210" s="5"/>
    </row>
    <row r="211" spans="2:8" ht="18" customHeight="1" x14ac:dyDescent="0.45">
      <c r="B211" s="37" t="s">
        <v>147</v>
      </c>
      <c r="C211" s="40">
        <v>45356</v>
      </c>
      <c r="D211" s="12" t="s">
        <v>12</v>
      </c>
      <c r="E211" s="13" t="s">
        <v>148</v>
      </c>
      <c r="F211" s="26">
        <v>880</v>
      </c>
      <c r="G211" s="18">
        <v>5.7500000000000002E-2</v>
      </c>
      <c r="H211" s="5"/>
    </row>
    <row r="212" spans="2:8" ht="18" customHeight="1" x14ac:dyDescent="0.45">
      <c r="B212" s="38"/>
      <c r="C212" s="41"/>
      <c r="D212" s="12" t="s">
        <v>23</v>
      </c>
      <c r="E212" s="43" t="s">
        <v>10</v>
      </c>
      <c r="F212" s="44"/>
      <c r="G212" s="45"/>
      <c r="H212" s="5"/>
    </row>
    <row r="213" spans="2:8" ht="18" customHeight="1" x14ac:dyDescent="0.45">
      <c r="B213" s="38"/>
      <c r="C213" s="41"/>
      <c r="D213" s="12" t="s">
        <v>13</v>
      </c>
      <c r="E213" s="46"/>
      <c r="F213" s="56"/>
      <c r="G213" s="48"/>
      <c r="H213" s="5"/>
    </row>
    <row r="214" spans="2:8" ht="18" customHeight="1" x14ac:dyDescent="0.45">
      <c r="B214" s="39"/>
      <c r="C214" s="42"/>
      <c r="D214" s="12" t="s">
        <v>24</v>
      </c>
      <c r="E214" s="49"/>
      <c r="F214" s="50"/>
      <c r="G214" s="51"/>
      <c r="H214" s="5"/>
    </row>
    <row r="215" spans="2:8" ht="18" customHeight="1" x14ac:dyDescent="0.45">
      <c r="B215" s="37" t="s">
        <v>149</v>
      </c>
      <c r="C215" s="40">
        <v>45357</v>
      </c>
      <c r="D215" s="12" t="s">
        <v>12</v>
      </c>
      <c r="E215" s="13" t="s">
        <v>150</v>
      </c>
      <c r="F215" s="26">
        <v>230</v>
      </c>
      <c r="G215" s="18">
        <v>5.7500000000000002E-2</v>
      </c>
      <c r="H215" s="5"/>
    </row>
    <row r="216" spans="2:8" ht="18" customHeight="1" x14ac:dyDescent="0.45">
      <c r="B216" s="38"/>
      <c r="C216" s="41"/>
      <c r="D216" s="12" t="s">
        <v>23</v>
      </c>
      <c r="E216" s="43" t="s">
        <v>10</v>
      </c>
      <c r="F216" s="44"/>
      <c r="G216" s="45"/>
      <c r="H216" s="5"/>
    </row>
    <row r="217" spans="2:8" ht="18" customHeight="1" x14ac:dyDescent="0.45">
      <c r="B217" s="38"/>
      <c r="C217" s="41"/>
      <c r="D217" s="12" t="s">
        <v>13</v>
      </c>
      <c r="E217" s="46"/>
      <c r="F217" s="56"/>
      <c r="G217" s="48"/>
      <c r="H217" s="5"/>
    </row>
    <row r="218" spans="2:8" ht="18" customHeight="1" x14ac:dyDescent="0.45">
      <c r="B218" s="39"/>
      <c r="C218" s="42"/>
      <c r="D218" s="12" t="s">
        <v>24</v>
      </c>
      <c r="E218" s="49"/>
      <c r="F218" s="50"/>
      <c r="G218" s="51"/>
      <c r="H218" s="5"/>
    </row>
    <row r="219" spans="2:8" ht="18" customHeight="1" x14ac:dyDescent="0.45">
      <c r="B219" s="37" t="s">
        <v>151</v>
      </c>
      <c r="C219" s="40">
        <v>45358</v>
      </c>
      <c r="D219" s="12" t="s">
        <v>12</v>
      </c>
      <c r="E219" s="13" t="s">
        <v>152</v>
      </c>
      <c r="F219" s="26">
        <f>30+110+150</f>
        <v>290</v>
      </c>
      <c r="G219" s="18">
        <v>5.7500000000000002E-2</v>
      </c>
      <c r="H219" s="5"/>
    </row>
    <row r="220" spans="2:8" ht="18" customHeight="1" x14ac:dyDescent="0.45">
      <c r="B220" s="38"/>
      <c r="C220" s="41"/>
      <c r="D220" s="12" t="s">
        <v>23</v>
      </c>
      <c r="E220" s="43" t="s">
        <v>10</v>
      </c>
      <c r="F220" s="44"/>
      <c r="G220" s="45"/>
      <c r="H220" s="5"/>
    </row>
    <row r="221" spans="2:8" ht="18" customHeight="1" x14ac:dyDescent="0.45">
      <c r="B221" s="38"/>
      <c r="C221" s="41"/>
      <c r="D221" s="12" t="s">
        <v>13</v>
      </c>
      <c r="E221" s="46"/>
      <c r="F221" s="56"/>
      <c r="G221" s="48"/>
      <c r="H221" s="5"/>
    </row>
    <row r="222" spans="2:8" ht="18" customHeight="1" x14ac:dyDescent="0.45">
      <c r="B222" s="39"/>
      <c r="C222" s="42"/>
      <c r="D222" s="12" t="s">
        <v>19</v>
      </c>
      <c r="E222" s="49"/>
      <c r="F222" s="50"/>
      <c r="G222" s="51"/>
      <c r="H222" s="5"/>
    </row>
    <row r="223" spans="2:8" ht="18" customHeight="1" x14ac:dyDescent="0.45">
      <c r="B223" s="37" t="s">
        <v>153</v>
      </c>
      <c r="C223" s="40">
        <v>45359</v>
      </c>
      <c r="D223" s="12" t="s">
        <v>20</v>
      </c>
      <c r="E223" s="13" t="s">
        <v>154</v>
      </c>
      <c r="F223" s="26">
        <v>560</v>
      </c>
      <c r="G223" s="18">
        <v>5.7500000000000002E-2</v>
      </c>
      <c r="H223" s="5"/>
    </row>
    <row r="224" spans="2:8" ht="18" customHeight="1" x14ac:dyDescent="0.45">
      <c r="B224" s="38"/>
      <c r="C224" s="41"/>
      <c r="D224" s="12" t="s">
        <v>23</v>
      </c>
      <c r="E224" s="43" t="s">
        <v>10</v>
      </c>
      <c r="F224" s="44"/>
      <c r="G224" s="45"/>
      <c r="H224" s="5"/>
    </row>
    <row r="225" spans="2:8" ht="18" customHeight="1" x14ac:dyDescent="0.45">
      <c r="B225" s="38"/>
      <c r="C225" s="41"/>
      <c r="D225" s="12" t="s">
        <v>22</v>
      </c>
      <c r="E225" s="46"/>
      <c r="F225" s="56"/>
      <c r="G225" s="48"/>
      <c r="H225" s="5"/>
    </row>
    <row r="226" spans="2:8" ht="18" customHeight="1" x14ac:dyDescent="0.45">
      <c r="B226" s="39"/>
      <c r="C226" s="42"/>
      <c r="D226" s="12" t="s">
        <v>34</v>
      </c>
      <c r="E226" s="49"/>
      <c r="F226" s="50"/>
      <c r="G226" s="51"/>
      <c r="H226" s="5"/>
    </row>
    <row r="227" spans="2:8" ht="18" customHeight="1" x14ac:dyDescent="0.45">
      <c r="B227" s="37" t="s">
        <v>155</v>
      </c>
      <c r="C227" s="40">
        <v>45362</v>
      </c>
      <c r="D227" s="12" t="s">
        <v>12</v>
      </c>
      <c r="E227" s="13" t="s">
        <v>156</v>
      </c>
      <c r="F227" s="26">
        <v>110</v>
      </c>
      <c r="G227" s="18">
        <v>5.7500000000000002E-2</v>
      </c>
      <c r="H227" s="5"/>
    </row>
    <row r="228" spans="2:8" ht="18" customHeight="1" x14ac:dyDescent="0.45">
      <c r="B228" s="38"/>
      <c r="C228" s="41"/>
      <c r="D228" s="12" t="s">
        <v>23</v>
      </c>
      <c r="E228" s="43" t="s">
        <v>10</v>
      </c>
      <c r="F228" s="44"/>
      <c r="G228" s="45"/>
      <c r="H228" s="5"/>
    </row>
    <row r="229" spans="2:8" ht="18" customHeight="1" x14ac:dyDescent="0.45">
      <c r="B229" s="38"/>
      <c r="C229" s="41"/>
      <c r="D229" s="12" t="s">
        <v>13</v>
      </c>
      <c r="E229" s="46"/>
      <c r="F229" s="56"/>
      <c r="G229" s="48"/>
      <c r="H229" s="5"/>
    </row>
    <row r="230" spans="2:8" ht="18" customHeight="1" x14ac:dyDescent="0.45">
      <c r="B230" s="39"/>
      <c r="C230" s="42"/>
      <c r="D230" s="12" t="s">
        <v>24</v>
      </c>
      <c r="E230" s="49"/>
      <c r="F230" s="50"/>
      <c r="G230" s="51"/>
      <c r="H230" s="5"/>
    </row>
    <row r="231" spans="2:8" ht="18" customHeight="1" x14ac:dyDescent="0.45">
      <c r="B231" s="37" t="s">
        <v>157</v>
      </c>
      <c r="C231" s="40">
        <v>45363</v>
      </c>
      <c r="D231" s="12" t="s">
        <v>12</v>
      </c>
      <c r="E231" s="13" t="s">
        <v>159</v>
      </c>
      <c r="F231" s="26">
        <v>390</v>
      </c>
      <c r="G231" s="18">
        <v>5.7500000000000002E-2</v>
      </c>
      <c r="H231" s="5"/>
    </row>
    <row r="232" spans="2:8" ht="18" customHeight="1" x14ac:dyDescent="0.45">
      <c r="B232" s="38"/>
      <c r="C232" s="41"/>
      <c r="D232" s="12" t="s">
        <v>23</v>
      </c>
      <c r="E232" s="43" t="s">
        <v>10</v>
      </c>
      <c r="F232" s="44"/>
      <c r="G232" s="45"/>
      <c r="H232" s="5"/>
    </row>
    <row r="233" spans="2:8" ht="18" customHeight="1" x14ac:dyDescent="0.45">
      <c r="B233" s="38"/>
      <c r="C233" s="41"/>
      <c r="D233" s="12" t="s">
        <v>158</v>
      </c>
      <c r="E233" s="46"/>
      <c r="F233" s="56"/>
      <c r="G233" s="48"/>
      <c r="H233" s="5"/>
    </row>
    <row r="234" spans="2:8" ht="18" customHeight="1" x14ac:dyDescent="0.45">
      <c r="B234" s="39"/>
      <c r="C234" s="42"/>
      <c r="D234" s="12" t="s">
        <v>24</v>
      </c>
      <c r="E234" s="49"/>
      <c r="F234" s="50"/>
      <c r="G234" s="51"/>
      <c r="H234" s="5"/>
    </row>
    <row r="235" spans="2:8" ht="18" customHeight="1" x14ac:dyDescent="0.45">
      <c r="B235" s="37" t="s">
        <v>160</v>
      </c>
      <c r="C235" s="40">
        <v>45364</v>
      </c>
      <c r="D235" s="12" t="s">
        <v>12</v>
      </c>
      <c r="E235" s="13" t="s">
        <v>162</v>
      </c>
      <c r="F235" s="26">
        <v>257.5</v>
      </c>
      <c r="G235" s="18">
        <v>5.7500000000000002E-2</v>
      </c>
      <c r="H235" s="5"/>
    </row>
    <row r="236" spans="2:8" ht="18" customHeight="1" x14ac:dyDescent="0.45">
      <c r="B236" s="38"/>
      <c r="C236" s="41"/>
      <c r="D236" s="12" t="s">
        <v>23</v>
      </c>
      <c r="E236" s="43" t="s">
        <v>10</v>
      </c>
      <c r="F236" s="44"/>
      <c r="G236" s="45"/>
      <c r="H236" s="5"/>
    </row>
    <row r="237" spans="2:8" ht="18" customHeight="1" x14ac:dyDescent="0.45">
      <c r="B237" s="38"/>
      <c r="C237" s="41"/>
      <c r="D237" s="12" t="s">
        <v>161</v>
      </c>
      <c r="E237" s="46"/>
      <c r="F237" s="56"/>
      <c r="G237" s="48"/>
      <c r="H237" s="5"/>
    </row>
    <row r="238" spans="2:8" ht="18" customHeight="1" x14ac:dyDescent="0.45">
      <c r="B238" s="39"/>
      <c r="C238" s="42"/>
      <c r="D238" s="12" t="s">
        <v>24</v>
      </c>
      <c r="E238" s="49"/>
      <c r="F238" s="50"/>
      <c r="G238" s="51"/>
      <c r="H238" s="5"/>
    </row>
    <row r="239" spans="2:8" ht="18" customHeight="1" x14ac:dyDescent="0.45">
      <c r="B239" s="37" t="s">
        <v>163</v>
      </c>
      <c r="C239" s="40">
        <v>45365</v>
      </c>
      <c r="D239" s="12" t="s">
        <v>12</v>
      </c>
      <c r="E239" s="13" t="s">
        <v>164</v>
      </c>
      <c r="F239" s="26">
        <v>285</v>
      </c>
      <c r="G239" s="18">
        <v>5.7500000000000002E-2</v>
      </c>
      <c r="H239" s="5"/>
    </row>
    <row r="240" spans="2:8" ht="18" customHeight="1" x14ac:dyDescent="0.45">
      <c r="B240" s="38"/>
      <c r="C240" s="41"/>
      <c r="D240" s="12" t="s">
        <v>23</v>
      </c>
      <c r="E240" s="43" t="s">
        <v>10</v>
      </c>
      <c r="F240" s="44"/>
      <c r="G240" s="45"/>
      <c r="H240" s="5"/>
    </row>
    <row r="241" spans="2:8" ht="18" customHeight="1" x14ac:dyDescent="0.45">
      <c r="B241" s="38"/>
      <c r="C241" s="41"/>
      <c r="D241" s="12" t="s">
        <v>26</v>
      </c>
      <c r="E241" s="46"/>
      <c r="F241" s="56"/>
      <c r="G241" s="48"/>
      <c r="H241" s="5"/>
    </row>
    <row r="242" spans="2:8" ht="18" customHeight="1" x14ac:dyDescent="0.45">
      <c r="B242" s="39"/>
      <c r="C242" s="42"/>
      <c r="D242" s="12" t="s">
        <v>19</v>
      </c>
      <c r="E242" s="49"/>
      <c r="F242" s="50"/>
      <c r="G242" s="51"/>
      <c r="H242" s="5"/>
    </row>
    <row r="243" spans="2:8" ht="18" customHeight="1" x14ac:dyDescent="0.45">
      <c r="B243" s="37" t="s">
        <v>165</v>
      </c>
      <c r="C243" s="40">
        <v>45366</v>
      </c>
      <c r="D243" s="12" t="s">
        <v>20</v>
      </c>
      <c r="E243" s="13" t="s">
        <v>166</v>
      </c>
      <c r="F243" s="26">
        <v>255</v>
      </c>
      <c r="G243" s="18">
        <v>5.7500000000000002E-2</v>
      </c>
      <c r="H243" s="5"/>
    </row>
    <row r="244" spans="2:8" ht="18" customHeight="1" x14ac:dyDescent="0.45">
      <c r="B244" s="38"/>
      <c r="C244" s="41"/>
      <c r="D244" s="12" t="s">
        <v>23</v>
      </c>
      <c r="E244" s="43" t="s">
        <v>10</v>
      </c>
      <c r="F244" s="44"/>
      <c r="G244" s="45"/>
      <c r="H244" s="5"/>
    </row>
    <row r="245" spans="2:8" ht="18" customHeight="1" x14ac:dyDescent="0.45">
      <c r="B245" s="38"/>
      <c r="C245" s="41"/>
      <c r="D245" s="12" t="s">
        <v>22</v>
      </c>
      <c r="E245" s="46"/>
      <c r="F245" s="56"/>
      <c r="G245" s="48"/>
      <c r="H245" s="5"/>
    </row>
    <row r="246" spans="2:8" ht="18" customHeight="1" x14ac:dyDescent="0.45">
      <c r="B246" s="39"/>
      <c r="C246" s="42"/>
      <c r="D246" s="12" t="s">
        <v>34</v>
      </c>
      <c r="E246" s="49"/>
      <c r="F246" s="50"/>
      <c r="G246" s="51"/>
      <c r="H246" s="5"/>
    </row>
    <row r="247" spans="2:8" ht="18" customHeight="1" x14ac:dyDescent="0.45">
      <c r="B247" s="37" t="s">
        <v>167</v>
      </c>
      <c r="C247" s="40">
        <v>45369</v>
      </c>
      <c r="D247" s="12" t="s">
        <v>12</v>
      </c>
      <c r="E247" s="13" t="s">
        <v>168</v>
      </c>
      <c r="F247" s="26">
        <v>80</v>
      </c>
      <c r="G247" s="18">
        <v>5.7500000000000002E-2</v>
      </c>
      <c r="H247" s="5"/>
    </row>
    <row r="248" spans="2:8" ht="18" customHeight="1" x14ac:dyDescent="0.45">
      <c r="B248" s="38"/>
      <c r="C248" s="41"/>
      <c r="D248" s="12" t="s">
        <v>23</v>
      </c>
      <c r="E248" s="43" t="s">
        <v>10</v>
      </c>
      <c r="F248" s="44"/>
      <c r="G248" s="45"/>
      <c r="H248" s="5"/>
    </row>
    <row r="249" spans="2:8" ht="18" customHeight="1" x14ac:dyDescent="0.45">
      <c r="B249" s="38"/>
      <c r="C249" s="41"/>
      <c r="D249" s="12" t="s">
        <v>13</v>
      </c>
      <c r="E249" s="46"/>
      <c r="F249" s="47"/>
      <c r="G249" s="48"/>
      <c r="H249" s="5"/>
    </row>
    <row r="250" spans="2:8" ht="18" customHeight="1" x14ac:dyDescent="0.45">
      <c r="B250" s="39"/>
      <c r="C250" s="42"/>
      <c r="D250" s="12" t="s">
        <v>24</v>
      </c>
      <c r="E250" s="13" t="s">
        <v>169</v>
      </c>
      <c r="F250" s="26">
        <v>21</v>
      </c>
      <c r="G250" s="18">
        <v>0.06</v>
      </c>
      <c r="H250" s="5"/>
    </row>
    <row r="251" spans="2:8" ht="18" customHeight="1" x14ac:dyDescent="0.45">
      <c r="B251" s="34" t="s">
        <v>39</v>
      </c>
      <c r="C251" s="35"/>
      <c r="D251" s="35"/>
      <c r="E251" s="36"/>
      <c r="F251" s="30">
        <f>SUM(F247:F250)</f>
        <v>101</v>
      </c>
      <c r="G251" s="31"/>
      <c r="H251" s="5"/>
    </row>
    <row r="252" spans="2:8" ht="18" customHeight="1" x14ac:dyDescent="0.45">
      <c r="B252" s="37" t="s">
        <v>170</v>
      </c>
      <c r="C252" s="40">
        <v>45370</v>
      </c>
      <c r="D252" s="12" t="s">
        <v>12</v>
      </c>
      <c r="E252" s="13" t="s">
        <v>171</v>
      </c>
      <c r="F252" s="26">
        <v>200</v>
      </c>
      <c r="G252" s="18">
        <v>5.7500000000000002E-2</v>
      </c>
      <c r="H252" s="5"/>
    </row>
    <row r="253" spans="2:8" ht="18" customHeight="1" x14ac:dyDescent="0.45">
      <c r="B253" s="38"/>
      <c r="C253" s="41"/>
      <c r="D253" s="12" t="s">
        <v>23</v>
      </c>
      <c r="E253" s="43" t="s">
        <v>10</v>
      </c>
      <c r="F253" s="44"/>
      <c r="G253" s="45"/>
      <c r="H253" s="5"/>
    </row>
    <row r="254" spans="2:8" ht="18" customHeight="1" x14ac:dyDescent="0.45">
      <c r="B254" s="38"/>
      <c r="C254" s="41"/>
      <c r="D254" s="12" t="s">
        <v>13</v>
      </c>
      <c r="E254" s="46"/>
      <c r="F254" s="47"/>
      <c r="G254" s="48"/>
      <c r="H254" s="5"/>
    </row>
    <row r="255" spans="2:8" ht="18" customHeight="1" x14ac:dyDescent="0.45">
      <c r="B255" s="39"/>
      <c r="C255" s="42"/>
      <c r="D255" s="12" t="s">
        <v>24</v>
      </c>
      <c r="E255" s="13" t="s">
        <v>172</v>
      </c>
      <c r="F255" s="26">
        <v>208</v>
      </c>
      <c r="G255" s="18">
        <v>0.06</v>
      </c>
      <c r="H255" s="5"/>
    </row>
    <row r="256" spans="2:8" ht="18" customHeight="1" x14ac:dyDescent="0.45">
      <c r="B256" s="34" t="s">
        <v>39</v>
      </c>
      <c r="C256" s="35"/>
      <c r="D256" s="35"/>
      <c r="E256" s="36"/>
      <c r="F256" s="30">
        <f>SUM(F252:F255)</f>
        <v>408</v>
      </c>
      <c r="G256" s="31"/>
      <c r="H256" s="5"/>
    </row>
    <row r="257" spans="2:8" ht="18" customHeight="1" x14ac:dyDescent="0.45">
      <c r="B257" s="37" t="s">
        <v>173</v>
      </c>
      <c r="C257" s="40">
        <v>45371</v>
      </c>
      <c r="D257" s="12" t="s">
        <v>12</v>
      </c>
      <c r="E257" s="13" t="s">
        <v>174</v>
      </c>
      <c r="F257" s="26">
        <v>1050</v>
      </c>
      <c r="G257" s="18">
        <v>5.7500000000000002E-2</v>
      </c>
      <c r="H257" s="5"/>
    </row>
    <row r="258" spans="2:8" ht="18" customHeight="1" x14ac:dyDescent="0.45">
      <c r="B258" s="38"/>
      <c r="C258" s="41"/>
      <c r="D258" s="12" t="s">
        <v>14</v>
      </c>
      <c r="E258" s="43" t="s">
        <v>10</v>
      </c>
      <c r="F258" s="44"/>
      <c r="G258" s="45"/>
      <c r="H258" s="5"/>
    </row>
    <row r="259" spans="2:8" ht="18" customHeight="1" x14ac:dyDescent="0.45">
      <c r="B259" s="38"/>
      <c r="C259" s="41"/>
      <c r="D259" s="12" t="s">
        <v>13</v>
      </c>
      <c r="E259" s="46"/>
      <c r="F259" s="47"/>
      <c r="G259" s="48"/>
      <c r="H259" s="5"/>
    </row>
    <row r="260" spans="2:8" ht="18" customHeight="1" x14ac:dyDescent="0.45">
      <c r="B260" s="39"/>
      <c r="C260" s="42"/>
      <c r="D260" s="12" t="s">
        <v>24</v>
      </c>
      <c r="E260" s="49"/>
      <c r="F260" s="50"/>
      <c r="G260" s="51"/>
      <c r="H260" s="5"/>
    </row>
    <row r="261" spans="2:8" ht="18" customHeight="1" x14ac:dyDescent="0.45">
      <c r="B261" s="37" t="s">
        <v>175</v>
      </c>
      <c r="C261" s="40">
        <v>45372</v>
      </c>
      <c r="D261" s="12" t="s">
        <v>12</v>
      </c>
      <c r="E261" s="13" t="s">
        <v>176</v>
      </c>
      <c r="F261" s="26">
        <v>1040</v>
      </c>
      <c r="G261" s="18">
        <v>5.7500000000000002E-2</v>
      </c>
      <c r="H261" s="5"/>
    </row>
    <row r="262" spans="2:8" ht="18" customHeight="1" x14ac:dyDescent="0.45">
      <c r="B262" s="38"/>
      <c r="C262" s="41"/>
      <c r="D262" s="12" t="s">
        <v>18</v>
      </c>
      <c r="E262" s="43" t="s">
        <v>10</v>
      </c>
      <c r="F262" s="44"/>
      <c r="G262" s="45"/>
      <c r="H262" s="5"/>
    </row>
    <row r="263" spans="2:8" ht="18" customHeight="1" x14ac:dyDescent="0.45">
      <c r="B263" s="38"/>
      <c r="C263" s="41"/>
      <c r="D263" s="12" t="s">
        <v>13</v>
      </c>
      <c r="E263" s="46"/>
      <c r="F263" s="47"/>
      <c r="G263" s="48"/>
      <c r="H263" s="5"/>
    </row>
    <row r="264" spans="2:8" ht="18" customHeight="1" x14ac:dyDescent="0.45">
      <c r="B264" s="39"/>
      <c r="C264" s="42"/>
      <c r="D264" s="12" t="s">
        <v>19</v>
      </c>
      <c r="E264" s="49"/>
      <c r="F264" s="50"/>
      <c r="G264" s="51"/>
      <c r="H264" s="5"/>
    </row>
    <row r="265" spans="2:8" ht="18" customHeight="1" x14ac:dyDescent="0.45">
      <c r="B265" s="37" t="s">
        <v>177</v>
      </c>
      <c r="C265" s="40">
        <v>45373</v>
      </c>
      <c r="D265" s="12" t="s">
        <v>20</v>
      </c>
      <c r="E265" s="13" t="s">
        <v>178</v>
      </c>
      <c r="F265" s="26">
        <v>504</v>
      </c>
      <c r="G265" s="18">
        <v>5.7500000000000002E-2</v>
      </c>
      <c r="H265" s="5"/>
    </row>
    <row r="266" spans="2:8" ht="18" customHeight="1" x14ac:dyDescent="0.45">
      <c r="B266" s="38"/>
      <c r="C266" s="41"/>
      <c r="D266" s="12" t="s">
        <v>21</v>
      </c>
      <c r="E266" s="43" t="s">
        <v>10</v>
      </c>
      <c r="F266" s="44"/>
      <c r="G266" s="45"/>
      <c r="H266" s="5"/>
    </row>
    <row r="267" spans="2:8" ht="18" customHeight="1" x14ac:dyDescent="0.45">
      <c r="B267" s="38"/>
      <c r="C267" s="41"/>
      <c r="D267" s="12" t="s">
        <v>22</v>
      </c>
      <c r="E267" s="46"/>
      <c r="F267" s="47"/>
      <c r="G267" s="48"/>
      <c r="H267" s="5"/>
    </row>
    <row r="268" spans="2:8" ht="18" customHeight="1" x14ac:dyDescent="0.45">
      <c r="B268" s="39"/>
      <c r="C268" s="42"/>
      <c r="D268" s="12" t="s">
        <v>34</v>
      </c>
      <c r="E268" s="49"/>
      <c r="F268" s="50"/>
      <c r="G268" s="51"/>
      <c r="H268" s="5"/>
    </row>
    <row r="269" spans="2:8" ht="18" customHeight="1" x14ac:dyDescent="0.45">
      <c r="B269" s="37" t="s">
        <v>179</v>
      </c>
      <c r="C269" s="40">
        <v>45376</v>
      </c>
      <c r="D269" s="12" t="s">
        <v>12</v>
      </c>
      <c r="E269" s="13" t="s">
        <v>180</v>
      </c>
      <c r="F269" s="26">
        <v>560</v>
      </c>
      <c r="G269" s="18">
        <v>5.7500000000000002E-2</v>
      </c>
      <c r="H269" s="5"/>
    </row>
    <row r="270" spans="2:8" ht="18" customHeight="1" x14ac:dyDescent="0.45">
      <c r="B270" s="38"/>
      <c r="C270" s="41"/>
      <c r="D270" s="12" t="s">
        <v>23</v>
      </c>
      <c r="E270" s="43" t="s">
        <v>10</v>
      </c>
      <c r="F270" s="44"/>
      <c r="G270" s="45"/>
      <c r="H270" s="5"/>
    </row>
    <row r="271" spans="2:8" ht="18" customHeight="1" x14ac:dyDescent="0.45">
      <c r="B271" s="38"/>
      <c r="C271" s="41"/>
      <c r="D271" s="12" t="s">
        <v>13</v>
      </c>
      <c r="E271" s="46"/>
      <c r="F271" s="47"/>
      <c r="G271" s="48"/>
      <c r="H271" s="5"/>
    </row>
    <row r="272" spans="2:8" ht="18" customHeight="1" x14ac:dyDescent="0.45">
      <c r="B272" s="39"/>
      <c r="C272" s="42"/>
      <c r="D272" s="12" t="s">
        <v>24</v>
      </c>
      <c r="E272" s="49"/>
      <c r="F272" s="50"/>
      <c r="G272" s="51"/>
      <c r="H272" s="5"/>
    </row>
    <row r="273" spans="2:8" ht="18" customHeight="1" x14ac:dyDescent="0.45">
      <c r="B273" s="37" t="s">
        <v>181</v>
      </c>
      <c r="C273" s="40">
        <v>45377</v>
      </c>
      <c r="D273" s="12" t="s">
        <v>25</v>
      </c>
      <c r="E273" s="13" t="s">
        <v>182</v>
      </c>
      <c r="F273" s="26">
        <v>865</v>
      </c>
      <c r="G273" s="18">
        <v>5.7500000000000002E-2</v>
      </c>
      <c r="H273" s="5"/>
    </row>
    <row r="274" spans="2:8" ht="18" customHeight="1" x14ac:dyDescent="0.45">
      <c r="B274" s="38"/>
      <c r="C274" s="41"/>
      <c r="D274" s="12" t="s">
        <v>23</v>
      </c>
      <c r="E274" s="13" t="s">
        <v>183</v>
      </c>
      <c r="F274" s="26">
        <v>55</v>
      </c>
      <c r="G274" s="18">
        <v>5.8500000000000003E-2</v>
      </c>
      <c r="H274" s="5"/>
    </row>
    <row r="275" spans="2:8" ht="18" customHeight="1" x14ac:dyDescent="0.45">
      <c r="B275" s="38"/>
      <c r="C275" s="41"/>
      <c r="D275" s="12" t="s">
        <v>13</v>
      </c>
      <c r="E275" s="46" t="s">
        <v>10</v>
      </c>
      <c r="F275" s="47"/>
      <c r="G275" s="48"/>
      <c r="H275" s="5"/>
    </row>
    <row r="276" spans="2:8" ht="18" customHeight="1" x14ac:dyDescent="0.45">
      <c r="B276" s="39"/>
      <c r="C276" s="42"/>
      <c r="D276" s="12" t="s">
        <v>24</v>
      </c>
      <c r="E276" s="49"/>
      <c r="F276" s="50"/>
      <c r="G276" s="51"/>
      <c r="H276" s="5"/>
    </row>
    <row r="277" spans="2:8" ht="18" customHeight="1" x14ac:dyDescent="0.45">
      <c r="B277" s="34" t="s">
        <v>39</v>
      </c>
      <c r="C277" s="35"/>
      <c r="D277" s="35"/>
      <c r="E277" s="36"/>
      <c r="F277" s="30">
        <f>SUM(F273:F276)</f>
        <v>920</v>
      </c>
      <c r="G277" s="31"/>
      <c r="H277" s="5"/>
    </row>
    <row r="278" spans="2:8" ht="18" customHeight="1" x14ac:dyDescent="0.45">
      <c r="B278" s="34" t="s">
        <v>144</v>
      </c>
      <c r="C278" s="35"/>
      <c r="D278" s="35"/>
      <c r="E278" s="36"/>
      <c r="F278" s="25">
        <f>+F207+F203+F211+F215+F219+F223+F227+F231+F235+F239+F243+F251+F256+F257+F261+F265+F269+F277</f>
        <v>8835.5</v>
      </c>
      <c r="G278" s="24"/>
      <c r="H278" s="5"/>
    </row>
    <row r="279" spans="2:8" ht="18" customHeight="1" x14ac:dyDescent="0.45">
      <c r="B279" s="37" t="s">
        <v>184</v>
      </c>
      <c r="C279" s="40">
        <v>45383</v>
      </c>
      <c r="D279" s="12" t="s">
        <v>12</v>
      </c>
      <c r="E279" s="13" t="s">
        <v>186</v>
      </c>
      <c r="F279" s="26">
        <v>125</v>
      </c>
      <c r="G279" s="18">
        <v>5.7500000000000002E-2</v>
      </c>
      <c r="H279" s="5"/>
    </row>
    <row r="280" spans="2:8" ht="18" customHeight="1" x14ac:dyDescent="0.45">
      <c r="B280" s="38"/>
      <c r="C280" s="41"/>
      <c r="D280" s="12" t="s">
        <v>23</v>
      </c>
      <c r="E280" s="43" t="s">
        <v>10</v>
      </c>
      <c r="F280" s="44"/>
      <c r="G280" s="45"/>
      <c r="H280" s="5"/>
    </row>
    <row r="281" spans="2:8" ht="18" customHeight="1" x14ac:dyDescent="0.45">
      <c r="B281" s="38"/>
      <c r="C281" s="41"/>
      <c r="D281" s="12" t="s">
        <v>13</v>
      </c>
      <c r="E281" s="46"/>
      <c r="F281" s="47"/>
      <c r="G281" s="48"/>
      <c r="H281" s="5"/>
    </row>
    <row r="282" spans="2:8" ht="18" customHeight="1" x14ac:dyDescent="0.45">
      <c r="B282" s="39"/>
      <c r="C282" s="42"/>
      <c r="D282" s="12" t="s">
        <v>34</v>
      </c>
      <c r="E282" s="49"/>
      <c r="F282" s="50"/>
      <c r="G282" s="51"/>
      <c r="H282" s="5"/>
    </row>
    <row r="283" spans="2:8" ht="18" customHeight="1" x14ac:dyDescent="0.45">
      <c r="B283" s="37" t="s">
        <v>187</v>
      </c>
      <c r="C283" s="40">
        <v>45384</v>
      </c>
      <c r="D283" s="12" t="s">
        <v>12</v>
      </c>
      <c r="E283" s="13" t="s">
        <v>188</v>
      </c>
      <c r="F283" s="26">
        <v>245</v>
      </c>
      <c r="G283" s="18">
        <v>5.7500000000000002E-2</v>
      </c>
      <c r="H283" s="5"/>
    </row>
    <row r="284" spans="2:8" ht="18" customHeight="1" x14ac:dyDescent="0.45">
      <c r="B284" s="38"/>
      <c r="C284" s="41"/>
      <c r="D284" s="12" t="s">
        <v>23</v>
      </c>
      <c r="E284" s="43" t="s">
        <v>10</v>
      </c>
      <c r="F284" s="44"/>
      <c r="G284" s="45"/>
      <c r="H284" s="5"/>
    </row>
    <row r="285" spans="2:8" ht="18" customHeight="1" x14ac:dyDescent="0.45">
      <c r="B285" s="38"/>
      <c r="C285" s="41"/>
      <c r="D285" s="12" t="s">
        <v>13</v>
      </c>
      <c r="E285" s="46"/>
      <c r="F285" s="47"/>
      <c r="G285" s="48"/>
      <c r="H285" s="5"/>
    </row>
    <row r="286" spans="2:8" ht="18" customHeight="1" x14ac:dyDescent="0.45">
      <c r="B286" s="39"/>
      <c r="C286" s="42"/>
      <c r="D286" s="12" t="s">
        <v>24</v>
      </c>
      <c r="E286" s="49"/>
      <c r="F286" s="50"/>
      <c r="G286" s="51"/>
      <c r="H286" s="5"/>
    </row>
    <row r="287" spans="2:8" ht="18" customHeight="1" x14ac:dyDescent="0.45">
      <c r="B287" s="37" t="s">
        <v>189</v>
      </c>
      <c r="C287" s="40">
        <v>45385</v>
      </c>
      <c r="D287" s="12" t="s">
        <v>12</v>
      </c>
      <c r="E287" s="13" t="s">
        <v>190</v>
      </c>
      <c r="F287" s="26">
        <v>228</v>
      </c>
      <c r="G287" s="18">
        <v>5.7500000000000002E-2</v>
      </c>
      <c r="H287" s="5"/>
    </row>
    <row r="288" spans="2:8" ht="18" customHeight="1" x14ac:dyDescent="0.45">
      <c r="B288" s="38"/>
      <c r="C288" s="41"/>
      <c r="D288" s="12" t="s">
        <v>23</v>
      </c>
      <c r="E288" s="43" t="s">
        <v>10</v>
      </c>
      <c r="F288" s="44"/>
      <c r="G288" s="45"/>
      <c r="H288" s="5"/>
    </row>
    <row r="289" spans="2:8" ht="18" customHeight="1" x14ac:dyDescent="0.45">
      <c r="B289" s="38"/>
      <c r="C289" s="41"/>
      <c r="D289" s="12" t="s">
        <v>13</v>
      </c>
      <c r="E289" s="46"/>
      <c r="F289" s="47"/>
      <c r="G289" s="48"/>
      <c r="H289" s="5"/>
    </row>
    <row r="290" spans="2:8" ht="18" customHeight="1" x14ac:dyDescent="0.45">
      <c r="B290" s="39"/>
      <c r="C290" s="42"/>
      <c r="D290" s="12" t="s">
        <v>24</v>
      </c>
      <c r="E290" s="13" t="s">
        <v>191</v>
      </c>
      <c r="F290" s="26">
        <v>53.5</v>
      </c>
      <c r="G290" s="18">
        <v>0.06</v>
      </c>
      <c r="H290" s="5"/>
    </row>
    <row r="291" spans="2:8" ht="18" customHeight="1" x14ac:dyDescent="0.45">
      <c r="B291" s="34" t="s">
        <v>39</v>
      </c>
      <c r="C291" s="35"/>
      <c r="D291" s="35"/>
      <c r="E291" s="36"/>
      <c r="F291" s="30">
        <f>SUM(F287:F290)</f>
        <v>281.5</v>
      </c>
      <c r="G291" s="31"/>
      <c r="H291" s="5"/>
    </row>
    <row r="292" spans="2:8" ht="18" customHeight="1" x14ac:dyDescent="0.45">
      <c r="B292" s="37" t="s">
        <v>192</v>
      </c>
      <c r="C292" s="40">
        <v>45386</v>
      </c>
      <c r="D292" s="12" t="s">
        <v>12</v>
      </c>
      <c r="E292" s="13" t="s">
        <v>193</v>
      </c>
      <c r="F292" s="26">
        <v>2015</v>
      </c>
      <c r="G292" s="18">
        <v>5.7500000000000002E-2</v>
      </c>
      <c r="H292" s="5"/>
    </row>
    <row r="293" spans="2:8" ht="18" customHeight="1" x14ac:dyDescent="0.45">
      <c r="B293" s="38"/>
      <c r="C293" s="41"/>
      <c r="D293" s="12" t="s">
        <v>23</v>
      </c>
      <c r="E293" s="43" t="s">
        <v>10</v>
      </c>
      <c r="F293" s="44"/>
      <c r="G293" s="45"/>
      <c r="H293" s="5"/>
    </row>
    <row r="294" spans="2:8" ht="18" customHeight="1" x14ac:dyDescent="0.45">
      <c r="B294" s="38"/>
      <c r="C294" s="41"/>
      <c r="D294" s="12" t="s">
        <v>13</v>
      </c>
      <c r="E294" s="46"/>
      <c r="F294" s="47"/>
      <c r="G294" s="48"/>
      <c r="H294" s="5"/>
    </row>
    <row r="295" spans="2:8" ht="18" customHeight="1" x14ac:dyDescent="0.45">
      <c r="B295" s="39"/>
      <c r="C295" s="42"/>
      <c r="D295" s="12" t="s">
        <v>19</v>
      </c>
      <c r="E295" s="49"/>
      <c r="F295" s="50"/>
      <c r="G295" s="51"/>
      <c r="H295" s="5"/>
    </row>
    <row r="296" spans="2:8" ht="18" customHeight="1" x14ac:dyDescent="0.45">
      <c r="B296" s="37" t="s">
        <v>194</v>
      </c>
      <c r="C296" s="40">
        <v>45387</v>
      </c>
      <c r="D296" s="12" t="s">
        <v>20</v>
      </c>
      <c r="E296" s="13" t="s">
        <v>195</v>
      </c>
      <c r="F296" s="26">
        <v>2405</v>
      </c>
      <c r="G296" s="18">
        <v>5.7500000000000002E-2</v>
      </c>
      <c r="H296" s="5"/>
    </row>
    <row r="297" spans="2:8" ht="18" customHeight="1" x14ac:dyDescent="0.45">
      <c r="B297" s="38"/>
      <c r="C297" s="41"/>
      <c r="D297" s="12" t="s">
        <v>23</v>
      </c>
      <c r="E297" s="43" t="s">
        <v>10</v>
      </c>
      <c r="F297" s="44"/>
      <c r="G297" s="45"/>
      <c r="H297" s="5"/>
    </row>
    <row r="298" spans="2:8" ht="18" customHeight="1" x14ac:dyDescent="0.45">
      <c r="B298" s="38"/>
      <c r="C298" s="41"/>
      <c r="D298" s="12" t="s">
        <v>22</v>
      </c>
      <c r="E298" s="46"/>
      <c r="F298" s="47"/>
      <c r="G298" s="48"/>
      <c r="H298" s="5"/>
    </row>
    <row r="299" spans="2:8" ht="18" customHeight="1" x14ac:dyDescent="0.45">
      <c r="B299" s="39"/>
      <c r="C299" s="42"/>
      <c r="D299" s="12" t="s">
        <v>34</v>
      </c>
      <c r="E299" s="49"/>
      <c r="F299" s="50"/>
      <c r="G299" s="51"/>
      <c r="H299" s="5"/>
    </row>
    <row r="300" spans="2:8" ht="18" customHeight="1" x14ac:dyDescent="0.45">
      <c r="B300" s="37" t="s">
        <v>196</v>
      </c>
      <c r="C300" s="40">
        <v>45390</v>
      </c>
      <c r="D300" s="12" t="s">
        <v>12</v>
      </c>
      <c r="E300" s="13" t="s">
        <v>197</v>
      </c>
      <c r="F300" s="26">
        <v>420</v>
      </c>
      <c r="G300" s="18">
        <v>5.7500000000000002E-2</v>
      </c>
      <c r="H300" s="5"/>
    </row>
    <row r="301" spans="2:8" ht="18" customHeight="1" x14ac:dyDescent="0.45">
      <c r="B301" s="38"/>
      <c r="C301" s="41"/>
      <c r="D301" s="12" t="s">
        <v>23</v>
      </c>
      <c r="E301" s="43" t="s">
        <v>10</v>
      </c>
      <c r="F301" s="44"/>
      <c r="G301" s="45"/>
      <c r="H301" s="5"/>
    </row>
    <row r="302" spans="2:8" ht="18" customHeight="1" x14ac:dyDescent="0.45">
      <c r="B302" s="38"/>
      <c r="C302" s="41"/>
      <c r="D302" s="12" t="s">
        <v>13</v>
      </c>
      <c r="E302" s="46"/>
      <c r="F302" s="47"/>
      <c r="G302" s="48"/>
      <c r="H302" s="5"/>
    </row>
    <row r="303" spans="2:8" ht="18" customHeight="1" x14ac:dyDescent="0.45">
      <c r="B303" s="39"/>
      <c r="C303" s="42"/>
      <c r="D303" s="12" t="s">
        <v>24</v>
      </c>
      <c r="E303" s="49"/>
      <c r="F303" s="50"/>
      <c r="G303" s="51"/>
      <c r="H303" s="5"/>
    </row>
    <row r="304" spans="2:8" ht="18" customHeight="1" x14ac:dyDescent="0.45">
      <c r="B304" s="37" t="s">
        <v>198</v>
      </c>
      <c r="C304" s="40">
        <v>45391</v>
      </c>
      <c r="D304" s="12" t="s">
        <v>12</v>
      </c>
      <c r="E304" s="13" t="s">
        <v>199</v>
      </c>
      <c r="F304" s="26">
        <v>655</v>
      </c>
      <c r="G304" s="18">
        <v>5.7500000000000002E-2</v>
      </c>
      <c r="H304" s="5"/>
    </row>
    <row r="305" spans="2:8" ht="18" customHeight="1" x14ac:dyDescent="0.45">
      <c r="B305" s="38"/>
      <c r="C305" s="41"/>
      <c r="D305" s="12" t="s">
        <v>23</v>
      </c>
      <c r="E305" s="43" t="s">
        <v>10</v>
      </c>
      <c r="F305" s="44"/>
      <c r="G305" s="45"/>
      <c r="H305" s="5"/>
    </row>
    <row r="306" spans="2:8" ht="18" customHeight="1" x14ac:dyDescent="0.45">
      <c r="B306" s="38"/>
      <c r="C306" s="41"/>
      <c r="D306" s="12" t="s">
        <v>13</v>
      </c>
      <c r="E306" s="46"/>
      <c r="F306" s="47"/>
      <c r="G306" s="48"/>
      <c r="H306" s="5"/>
    </row>
    <row r="307" spans="2:8" ht="18" customHeight="1" x14ac:dyDescent="0.45">
      <c r="B307" s="39"/>
      <c r="C307" s="42"/>
      <c r="D307" s="12" t="s">
        <v>24</v>
      </c>
      <c r="E307" s="49"/>
      <c r="F307" s="50"/>
      <c r="G307" s="51"/>
      <c r="H307" s="5"/>
    </row>
    <row r="308" spans="2:8" ht="18" customHeight="1" x14ac:dyDescent="0.45">
      <c r="B308" s="37" t="s">
        <v>200</v>
      </c>
      <c r="C308" s="40">
        <v>45392</v>
      </c>
      <c r="D308" s="12" t="s">
        <v>12</v>
      </c>
      <c r="E308" s="13" t="s">
        <v>201</v>
      </c>
      <c r="F308" s="26">
        <v>535</v>
      </c>
      <c r="G308" s="18">
        <v>5.7500000000000002E-2</v>
      </c>
      <c r="H308" s="5"/>
    </row>
    <row r="309" spans="2:8" ht="18" customHeight="1" x14ac:dyDescent="0.45">
      <c r="B309" s="38"/>
      <c r="C309" s="41"/>
      <c r="D309" s="12" t="s">
        <v>23</v>
      </c>
      <c r="E309" s="43" t="s">
        <v>10</v>
      </c>
      <c r="F309" s="44"/>
      <c r="G309" s="45"/>
      <c r="H309" s="5"/>
    </row>
    <row r="310" spans="2:8" ht="18" customHeight="1" x14ac:dyDescent="0.45">
      <c r="B310" s="38"/>
      <c r="C310" s="41"/>
      <c r="D310" s="12" t="s">
        <v>13</v>
      </c>
      <c r="E310" s="46"/>
      <c r="F310" s="47"/>
      <c r="G310" s="48"/>
      <c r="H310" s="5"/>
    </row>
    <row r="311" spans="2:8" ht="18" customHeight="1" x14ac:dyDescent="0.45">
      <c r="B311" s="39"/>
      <c r="C311" s="42"/>
      <c r="D311" s="12" t="s">
        <v>24</v>
      </c>
      <c r="E311" s="49"/>
      <c r="F311" s="50"/>
      <c r="G311" s="51"/>
      <c r="H311" s="5"/>
    </row>
    <row r="312" spans="2:8" ht="18" customHeight="1" x14ac:dyDescent="0.45">
      <c r="B312" s="37" t="s">
        <v>202</v>
      </c>
      <c r="C312" s="40">
        <v>45393</v>
      </c>
      <c r="D312" s="12" t="s">
        <v>12</v>
      </c>
      <c r="E312" s="13" t="s">
        <v>203</v>
      </c>
      <c r="F312" s="26">
        <v>385</v>
      </c>
      <c r="G312" s="18">
        <v>5.7500000000000002E-2</v>
      </c>
      <c r="H312" s="5"/>
    </row>
    <row r="313" spans="2:8" ht="18" customHeight="1" x14ac:dyDescent="0.45">
      <c r="B313" s="38"/>
      <c r="C313" s="41"/>
      <c r="D313" s="12" t="s">
        <v>23</v>
      </c>
      <c r="E313" s="13" t="s">
        <v>204</v>
      </c>
      <c r="F313" s="26">
        <v>12</v>
      </c>
      <c r="G313" s="18">
        <v>5.8500000000000003E-2</v>
      </c>
      <c r="H313" s="5"/>
    </row>
    <row r="314" spans="2:8" ht="18" customHeight="1" x14ac:dyDescent="0.45">
      <c r="B314" s="38"/>
      <c r="C314" s="41"/>
      <c r="D314" s="12" t="s">
        <v>13</v>
      </c>
      <c r="E314" s="46" t="s">
        <v>10</v>
      </c>
      <c r="F314" s="47"/>
      <c r="G314" s="48"/>
      <c r="H314" s="5"/>
    </row>
    <row r="315" spans="2:8" ht="18" customHeight="1" x14ac:dyDescent="0.45">
      <c r="B315" s="39"/>
      <c r="C315" s="42"/>
      <c r="D315" s="12" t="s">
        <v>19</v>
      </c>
      <c r="E315" s="49"/>
      <c r="F315" s="50"/>
      <c r="G315" s="51"/>
      <c r="H315" s="5"/>
    </row>
    <row r="316" spans="2:8" ht="18" customHeight="1" x14ac:dyDescent="0.45">
      <c r="B316" s="34" t="s">
        <v>39</v>
      </c>
      <c r="C316" s="35"/>
      <c r="D316" s="35"/>
      <c r="E316" s="36"/>
      <c r="F316" s="30">
        <f>SUM(F312:F315)</f>
        <v>397</v>
      </c>
      <c r="G316" s="31"/>
      <c r="H316" s="5"/>
    </row>
    <row r="317" spans="2:8" ht="18" customHeight="1" x14ac:dyDescent="0.45">
      <c r="B317" s="37" t="s">
        <v>205</v>
      </c>
      <c r="C317" s="40">
        <v>45394</v>
      </c>
      <c r="D317" s="12" t="s">
        <v>20</v>
      </c>
      <c r="E317" s="13" t="s">
        <v>206</v>
      </c>
      <c r="F317" s="26">
        <v>577</v>
      </c>
      <c r="G317" s="18">
        <v>5.7500000000000002E-2</v>
      </c>
      <c r="H317" s="5"/>
    </row>
    <row r="318" spans="2:8" ht="18" customHeight="1" x14ac:dyDescent="0.45">
      <c r="B318" s="38"/>
      <c r="C318" s="41"/>
      <c r="D318" s="12" t="s">
        <v>23</v>
      </c>
      <c r="E318" s="43" t="s">
        <v>10</v>
      </c>
      <c r="F318" s="44"/>
      <c r="G318" s="45"/>
      <c r="H318" s="5"/>
    </row>
    <row r="319" spans="2:8" ht="18" customHeight="1" x14ac:dyDescent="0.45">
      <c r="B319" s="38"/>
      <c r="C319" s="41"/>
      <c r="D319" s="12" t="s">
        <v>22</v>
      </c>
      <c r="E319" s="46"/>
      <c r="F319" s="47"/>
      <c r="G319" s="48"/>
      <c r="H319" s="5"/>
    </row>
    <row r="320" spans="2:8" ht="18" customHeight="1" x14ac:dyDescent="0.45">
      <c r="B320" s="39"/>
      <c r="C320" s="42"/>
      <c r="D320" s="12" t="s">
        <v>34</v>
      </c>
      <c r="E320" s="49"/>
      <c r="F320" s="50"/>
      <c r="G320" s="51"/>
      <c r="H320" s="5"/>
    </row>
    <row r="321" spans="2:8" ht="18" customHeight="1" x14ac:dyDescent="0.45">
      <c r="B321" s="37" t="s">
        <v>207</v>
      </c>
      <c r="C321" s="40">
        <v>45397</v>
      </c>
      <c r="D321" s="12" t="s">
        <v>12</v>
      </c>
      <c r="E321" s="13" t="s">
        <v>208</v>
      </c>
      <c r="F321" s="26">
        <v>2000</v>
      </c>
      <c r="G321" s="18">
        <v>5.7500000000000002E-2</v>
      </c>
      <c r="H321" s="5"/>
    </row>
    <row r="322" spans="2:8" ht="18" customHeight="1" x14ac:dyDescent="0.45">
      <c r="B322" s="38"/>
      <c r="C322" s="41"/>
      <c r="D322" s="12" t="s">
        <v>23</v>
      </c>
      <c r="E322" s="43" t="s">
        <v>10</v>
      </c>
      <c r="F322" s="44"/>
      <c r="G322" s="45"/>
      <c r="H322" s="5"/>
    </row>
    <row r="323" spans="2:8" ht="18" customHeight="1" x14ac:dyDescent="0.45">
      <c r="B323" s="38"/>
      <c r="C323" s="41"/>
      <c r="D323" s="12" t="s">
        <v>13</v>
      </c>
      <c r="E323" s="46"/>
      <c r="F323" s="47"/>
      <c r="G323" s="48"/>
      <c r="H323" s="5"/>
    </row>
    <row r="324" spans="2:8" ht="18" customHeight="1" x14ac:dyDescent="0.45">
      <c r="B324" s="39"/>
      <c r="C324" s="42"/>
      <c r="D324" s="12" t="s">
        <v>24</v>
      </c>
      <c r="E324" s="49"/>
      <c r="F324" s="50"/>
      <c r="G324" s="51"/>
      <c r="H324" s="5"/>
    </row>
    <row r="325" spans="2:8" ht="18" customHeight="1" x14ac:dyDescent="0.45">
      <c r="B325" s="37" t="s">
        <v>209</v>
      </c>
      <c r="C325" s="40">
        <v>45398</v>
      </c>
      <c r="D325" s="12" t="s">
        <v>12</v>
      </c>
      <c r="E325" s="13" t="s">
        <v>211</v>
      </c>
      <c r="F325" s="26">
        <v>2030</v>
      </c>
      <c r="G325" s="18">
        <v>5.7500000000000002E-2</v>
      </c>
      <c r="H325" s="5"/>
    </row>
    <row r="326" spans="2:8" ht="18" customHeight="1" x14ac:dyDescent="0.45">
      <c r="B326" s="38"/>
      <c r="C326" s="41"/>
      <c r="D326" s="12" t="s">
        <v>23</v>
      </c>
      <c r="E326" s="43" t="s">
        <v>10</v>
      </c>
      <c r="F326" s="44"/>
      <c r="G326" s="45"/>
      <c r="H326" s="5"/>
    </row>
    <row r="327" spans="2:8" ht="18" customHeight="1" x14ac:dyDescent="0.45">
      <c r="B327" s="38"/>
      <c r="C327" s="41"/>
      <c r="D327" s="12" t="s">
        <v>210</v>
      </c>
      <c r="E327" s="46"/>
      <c r="F327" s="47"/>
      <c r="G327" s="48"/>
      <c r="H327" s="5"/>
    </row>
    <row r="328" spans="2:8" ht="18" customHeight="1" x14ac:dyDescent="0.45">
      <c r="B328" s="39"/>
      <c r="C328" s="42"/>
      <c r="D328" s="12" t="s">
        <v>24</v>
      </c>
      <c r="E328" s="49"/>
      <c r="F328" s="50"/>
      <c r="G328" s="51"/>
      <c r="H328" s="5"/>
    </row>
    <row r="329" spans="2:8" ht="18" customHeight="1" x14ac:dyDescent="0.45">
      <c r="B329" s="37" t="s">
        <v>212</v>
      </c>
      <c r="C329" s="40">
        <v>45399</v>
      </c>
      <c r="D329" s="12" t="s">
        <v>12</v>
      </c>
      <c r="E329" s="13" t="s">
        <v>213</v>
      </c>
      <c r="F329" s="26">
        <v>2105</v>
      </c>
      <c r="G329" s="18">
        <v>5.7500000000000002E-2</v>
      </c>
      <c r="H329" s="5"/>
    </row>
    <row r="330" spans="2:8" ht="18" customHeight="1" x14ac:dyDescent="0.45">
      <c r="B330" s="38"/>
      <c r="C330" s="41"/>
      <c r="D330" s="12" t="s">
        <v>23</v>
      </c>
      <c r="E330" s="43" t="s">
        <v>10</v>
      </c>
      <c r="F330" s="44"/>
      <c r="G330" s="45"/>
      <c r="H330" s="5"/>
    </row>
    <row r="331" spans="2:8" ht="18" customHeight="1" x14ac:dyDescent="0.45">
      <c r="B331" s="38"/>
      <c r="C331" s="41"/>
      <c r="D331" s="12" t="s">
        <v>13</v>
      </c>
      <c r="E331" s="46"/>
      <c r="F331" s="47"/>
      <c r="G331" s="48"/>
      <c r="H331" s="5"/>
    </row>
    <row r="332" spans="2:8" ht="18" customHeight="1" x14ac:dyDescent="0.45">
      <c r="B332" s="39"/>
      <c r="C332" s="42"/>
      <c r="D332" s="12" t="s">
        <v>24</v>
      </c>
      <c r="E332" s="49"/>
      <c r="F332" s="50"/>
      <c r="G332" s="51"/>
      <c r="H332" s="5"/>
    </row>
    <row r="333" spans="2:8" ht="18" customHeight="1" x14ac:dyDescent="0.45">
      <c r="B333" s="37" t="s">
        <v>214</v>
      </c>
      <c r="C333" s="40">
        <v>45400</v>
      </c>
      <c r="D333" s="12" t="s">
        <v>12</v>
      </c>
      <c r="E333" s="13" t="s">
        <v>215</v>
      </c>
      <c r="F333" s="26">
        <v>1385</v>
      </c>
      <c r="G333" s="18">
        <v>5.7500000000000002E-2</v>
      </c>
      <c r="H333" s="5"/>
    </row>
    <row r="334" spans="2:8" ht="18" customHeight="1" x14ac:dyDescent="0.45">
      <c r="B334" s="38"/>
      <c r="C334" s="41"/>
      <c r="D334" s="12" t="s">
        <v>23</v>
      </c>
      <c r="E334" s="43" t="s">
        <v>10</v>
      </c>
      <c r="F334" s="44"/>
      <c r="G334" s="45"/>
      <c r="H334" s="5"/>
    </row>
    <row r="335" spans="2:8" ht="18" customHeight="1" x14ac:dyDescent="0.45">
      <c r="B335" s="38"/>
      <c r="C335" s="41"/>
      <c r="D335" s="12" t="s">
        <v>13</v>
      </c>
      <c r="E335" s="46"/>
      <c r="F335" s="47"/>
      <c r="G335" s="48"/>
      <c r="H335" s="5"/>
    </row>
    <row r="336" spans="2:8" ht="18" customHeight="1" x14ac:dyDescent="0.45">
      <c r="B336" s="39"/>
      <c r="C336" s="42"/>
      <c r="D336" s="12" t="s">
        <v>19</v>
      </c>
      <c r="E336" s="49"/>
      <c r="F336" s="50"/>
      <c r="G336" s="51"/>
      <c r="H336" s="5"/>
    </row>
    <row r="337" spans="2:8" ht="18" customHeight="1" x14ac:dyDescent="0.45">
      <c r="B337" s="37" t="s">
        <v>216</v>
      </c>
      <c r="C337" s="40">
        <v>45401</v>
      </c>
      <c r="D337" s="12" t="s">
        <v>20</v>
      </c>
      <c r="E337" s="13" t="s">
        <v>217</v>
      </c>
      <c r="F337" s="26">
        <v>1620</v>
      </c>
      <c r="G337" s="18">
        <v>5.7500000000000002E-2</v>
      </c>
      <c r="H337" s="5"/>
    </row>
    <row r="338" spans="2:8" ht="18" customHeight="1" x14ac:dyDescent="0.45">
      <c r="B338" s="38"/>
      <c r="C338" s="41"/>
      <c r="D338" s="12" t="s">
        <v>23</v>
      </c>
      <c r="E338" s="43" t="s">
        <v>10</v>
      </c>
      <c r="F338" s="44"/>
      <c r="G338" s="45"/>
      <c r="H338" s="5"/>
    </row>
    <row r="339" spans="2:8" ht="18" customHeight="1" x14ac:dyDescent="0.45">
      <c r="B339" s="38"/>
      <c r="C339" s="41"/>
      <c r="D339" s="12" t="s">
        <v>22</v>
      </c>
      <c r="E339" s="46"/>
      <c r="F339" s="47"/>
      <c r="G339" s="48"/>
      <c r="H339" s="5"/>
    </row>
    <row r="340" spans="2:8" ht="18" customHeight="1" x14ac:dyDescent="0.45">
      <c r="B340" s="39"/>
      <c r="C340" s="42"/>
      <c r="D340" s="12" t="s">
        <v>34</v>
      </c>
      <c r="E340" s="13" t="s">
        <v>218</v>
      </c>
      <c r="F340" s="26">
        <v>162</v>
      </c>
      <c r="G340" s="18">
        <v>0.06</v>
      </c>
      <c r="H340" s="5"/>
    </row>
    <row r="341" spans="2:8" ht="18" customHeight="1" x14ac:dyDescent="0.45">
      <c r="B341" s="34" t="s">
        <v>39</v>
      </c>
      <c r="C341" s="35"/>
      <c r="D341" s="35"/>
      <c r="E341" s="36"/>
      <c r="F341" s="30">
        <f>F340+F337</f>
        <v>1782</v>
      </c>
      <c r="G341" s="31"/>
      <c r="H341" s="5"/>
    </row>
    <row r="342" spans="2:8" ht="18" customHeight="1" x14ac:dyDescent="0.45">
      <c r="B342" s="37" t="s">
        <v>219</v>
      </c>
      <c r="C342" s="40">
        <v>45404</v>
      </c>
      <c r="D342" s="12" t="s">
        <v>12</v>
      </c>
      <c r="E342" s="13" t="s">
        <v>220</v>
      </c>
      <c r="F342" s="26">
        <v>460</v>
      </c>
      <c r="G342" s="18">
        <v>5.7500000000000002E-2</v>
      </c>
      <c r="H342" s="5"/>
    </row>
    <row r="343" spans="2:8" ht="18" customHeight="1" x14ac:dyDescent="0.45">
      <c r="B343" s="38"/>
      <c r="C343" s="41"/>
      <c r="D343" s="12" t="s">
        <v>23</v>
      </c>
      <c r="E343" s="43" t="s">
        <v>10</v>
      </c>
      <c r="F343" s="44"/>
      <c r="G343" s="45"/>
      <c r="H343" s="5"/>
    </row>
    <row r="344" spans="2:8" ht="18" customHeight="1" x14ac:dyDescent="0.45">
      <c r="B344" s="38"/>
      <c r="C344" s="41"/>
      <c r="D344" s="12" t="s">
        <v>13</v>
      </c>
      <c r="E344" s="49"/>
      <c r="F344" s="50"/>
      <c r="G344" s="51"/>
      <c r="H344" s="5"/>
    </row>
    <row r="345" spans="2:8" ht="18" customHeight="1" x14ac:dyDescent="0.45">
      <c r="B345" s="39"/>
      <c r="C345" s="42"/>
      <c r="D345" s="12" t="s">
        <v>24</v>
      </c>
      <c r="E345" s="32" t="s">
        <v>221</v>
      </c>
      <c r="F345" s="26">
        <v>57.5</v>
      </c>
      <c r="G345" s="18">
        <v>0.06</v>
      </c>
      <c r="H345" s="5"/>
    </row>
    <row r="346" spans="2:8" ht="18" customHeight="1" x14ac:dyDescent="0.45">
      <c r="B346" s="34" t="s">
        <v>39</v>
      </c>
      <c r="C346" s="35"/>
      <c r="D346" s="35"/>
      <c r="E346" s="36"/>
      <c r="F346" s="30">
        <f>F345+F342</f>
        <v>517.5</v>
      </c>
      <c r="G346" s="31"/>
      <c r="H346" s="5"/>
    </row>
    <row r="347" spans="2:8" ht="18" customHeight="1" x14ac:dyDescent="0.45">
      <c r="B347" s="37" t="s">
        <v>222</v>
      </c>
      <c r="C347" s="40">
        <v>45405</v>
      </c>
      <c r="D347" s="12" t="s">
        <v>12</v>
      </c>
      <c r="E347" s="13" t="s">
        <v>223</v>
      </c>
      <c r="F347" s="26">
        <v>115</v>
      </c>
      <c r="G347" s="18">
        <v>5.7500000000000002E-2</v>
      </c>
      <c r="H347" s="5"/>
    </row>
    <row r="348" spans="2:8" ht="18" customHeight="1" x14ac:dyDescent="0.45">
      <c r="B348" s="38"/>
      <c r="C348" s="41"/>
      <c r="D348" s="12" t="s">
        <v>23</v>
      </c>
      <c r="E348" s="43" t="s">
        <v>10</v>
      </c>
      <c r="F348" s="44"/>
      <c r="G348" s="45"/>
      <c r="H348" s="5"/>
    </row>
    <row r="349" spans="2:8" ht="18" customHeight="1" x14ac:dyDescent="0.45">
      <c r="B349" s="38"/>
      <c r="C349" s="41"/>
      <c r="D349" s="12" t="s">
        <v>13</v>
      </c>
      <c r="E349" s="46"/>
      <c r="F349" s="47"/>
      <c r="G349" s="48"/>
      <c r="H349" s="5"/>
    </row>
    <row r="350" spans="2:8" ht="18" customHeight="1" x14ac:dyDescent="0.45">
      <c r="B350" s="39"/>
      <c r="C350" s="42"/>
      <c r="D350" s="12" t="s">
        <v>24</v>
      </c>
      <c r="E350" s="49"/>
      <c r="F350" s="50"/>
      <c r="G350" s="51"/>
      <c r="H350" s="5"/>
    </row>
    <row r="351" spans="2:8" ht="18" customHeight="1" x14ac:dyDescent="0.45">
      <c r="B351" s="37" t="s">
        <v>224</v>
      </c>
      <c r="C351" s="40">
        <v>45406</v>
      </c>
      <c r="D351" s="12" t="s">
        <v>12</v>
      </c>
      <c r="E351" s="13" t="s">
        <v>225</v>
      </c>
      <c r="F351" s="26">
        <v>1745</v>
      </c>
      <c r="G351" s="18">
        <v>5.7500000000000002E-2</v>
      </c>
      <c r="H351" s="5"/>
    </row>
    <row r="352" spans="2:8" ht="18" customHeight="1" x14ac:dyDescent="0.45">
      <c r="B352" s="38"/>
      <c r="C352" s="41"/>
      <c r="D352" s="12" t="s">
        <v>28</v>
      </c>
      <c r="E352" s="43" t="s">
        <v>10</v>
      </c>
      <c r="F352" s="44"/>
      <c r="G352" s="45"/>
      <c r="H352" s="5"/>
    </row>
    <row r="353" spans="2:8" ht="18" customHeight="1" x14ac:dyDescent="0.45">
      <c r="B353" s="38"/>
      <c r="C353" s="41"/>
      <c r="D353" s="12" t="s">
        <v>13</v>
      </c>
      <c r="E353" s="46"/>
      <c r="F353" s="47"/>
      <c r="G353" s="48"/>
      <c r="H353" s="5"/>
    </row>
    <row r="354" spans="2:8" ht="18" customHeight="1" x14ac:dyDescent="0.45">
      <c r="B354" s="39"/>
      <c r="C354" s="42"/>
      <c r="D354" s="12" t="s">
        <v>24</v>
      </c>
      <c r="E354" s="49"/>
      <c r="F354" s="50"/>
      <c r="G354" s="51"/>
      <c r="H354" s="5"/>
    </row>
    <row r="355" spans="2:8" ht="18" customHeight="1" x14ac:dyDescent="0.45">
      <c r="B355" s="37" t="s">
        <v>226</v>
      </c>
      <c r="C355" s="40">
        <v>45407</v>
      </c>
      <c r="D355" s="12" t="s">
        <v>12</v>
      </c>
      <c r="E355" s="13" t="s">
        <v>227</v>
      </c>
      <c r="F355" s="26">
        <v>2225</v>
      </c>
      <c r="G355" s="18">
        <v>5.7500000000000002E-2</v>
      </c>
      <c r="H355" s="5"/>
    </row>
    <row r="356" spans="2:8" ht="18" customHeight="1" x14ac:dyDescent="0.45">
      <c r="B356" s="38"/>
      <c r="C356" s="41"/>
      <c r="D356" s="12" t="s">
        <v>23</v>
      </c>
      <c r="E356" s="43" t="s">
        <v>10</v>
      </c>
      <c r="F356" s="44"/>
      <c r="G356" s="45"/>
      <c r="H356" s="5"/>
    </row>
    <row r="357" spans="2:8" ht="18" customHeight="1" x14ac:dyDescent="0.45">
      <c r="B357" s="38"/>
      <c r="C357" s="41"/>
      <c r="D357" s="12" t="s">
        <v>13</v>
      </c>
      <c r="E357" s="46"/>
      <c r="F357" s="47"/>
      <c r="G357" s="48"/>
      <c r="H357" s="5"/>
    </row>
    <row r="358" spans="2:8" ht="18" customHeight="1" x14ac:dyDescent="0.45">
      <c r="B358" s="39"/>
      <c r="C358" s="42"/>
      <c r="D358" s="12" t="s">
        <v>19</v>
      </c>
      <c r="E358" s="49"/>
      <c r="F358" s="50"/>
      <c r="G358" s="51"/>
      <c r="H358" s="5"/>
    </row>
    <row r="359" spans="2:8" ht="18" customHeight="1" x14ac:dyDescent="0.45">
      <c r="B359" s="37" t="s">
        <v>228</v>
      </c>
      <c r="C359" s="40">
        <v>45408</v>
      </c>
      <c r="D359" s="12" t="s">
        <v>20</v>
      </c>
      <c r="E359" s="13" t="s">
        <v>229</v>
      </c>
      <c r="F359" s="26">
        <v>2005</v>
      </c>
      <c r="G359" s="18">
        <v>5.7500000000000002E-2</v>
      </c>
      <c r="H359" s="5"/>
    </row>
    <row r="360" spans="2:8" ht="18" customHeight="1" x14ac:dyDescent="0.45">
      <c r="B360" s="38"/>
      <c r="C360" s="41"/>
      <c r="D360" s="12" t="s">
        <v>23</v>
      </c>
      <c r="E360" s="43" t="s">
        <v>10</v>
      </c>
      <c r="F360" s="44"/>
      <c r="G360" s="45"/>
      <c r="H360" s="5"/>
    </row>
    <row r="361" spans="2:8" ht="18" customHeight="1" x14ac:dyDescent="0.45">
      <c r="B361" s="38"/>
      <c r="C361" s="41"/>
      <c r="D361" s="12" t="s">
        <v>22</v>
      </c>
      <c r="E361" s="46"/>
      <c r="F361" s="47"/>
      <c r="G361" s="48"/>
      <c r="H361" s="5"/>
    </row>
    <row r="362" spans="2:8" ht="18" customHeight="1" x14ac:dyDescent="0.45">
      <c r="B362" s="39"/>
      <c r="C362" s="42"/>
      <c r="D362" s="12" t="s">
        <v>34</v>
      </c>
      <c r="E362" s="49"/>
      <c r="F362" s="50"/>
      <c r="G362" s="51"/>
      <c r="H362" s="5"/>
    </row>
    <row r="363" spans="2:8" ht="18" customHeight="1" x14ac:dyDescent="0.45">
      <c r="B363" s="37" t="s">
        <v>230</v>
      </c>
      <c r="C363" s="40">
        <v>45411</v>
      </c>
      <c r="D363" s="12" t="s">
        <v>12</v>
      </c>
      <c r="E363" s="13" t="s">
        <v>231</v>
      </c>
      <c r="F363" s="26">
        <v>1839</v>
      </c>
      <c r="G363" s="18">
        <v>5.7500000000000002E-2</v>
      </c>
      <c r="H363" s="5"/>
    </row>
    <row r="364" spans="2:8" ht="18" customHeight="1" x14ac:dyDescent="0.45">
      <c r="B364" s="38"/>
      <c r="C364" s="41"/>
      <c r="D364" s="12" t="s">
        <v>23</v>
      </c>
      <c r="E364" s="43" t="s">
        <v>10</v>
      </c>
      <c r="F364" s="44"/>
      <c r="G364" s="45"/>
      <c r="H364" s="5"/>
    </row>
    <row r="365" spans="2:8" ht="18" customHeight="1" x14ac:dyDescent="0.45">
      <c r="B365" s="38"/>
      <c r="C365" s="41"/>
      <c r="D365" s="12" t="s">
        <v>13</v>
      </c>
      <c r="E365" s="46"/>
      <c r="F365" s="47"/>
      <c r="G365" s="48"/>
      <c r="H365" s="5"/>
    </row>
    <row r="366" spans="2:8" ht="18" customHeight="1" x14ac:dyDescent="0.45">
      <c r="B366" s="39"/>
      <c r="C366" s="42"/>
      <c r="D366" s="12" t="s">
        <v>24</v>
      </c>
      <c r="E366" s="49"/>
      <c r="F366" s="50"/>
      <c r="G366" s="51"/>
      <c r="H366" s="5"/>
    </row>
    <row r="367" spans="2:8" ht="18" customHeight="1" x14ac:dyDescent="0.45">
      <c r="B367" s="37" t="s">
        <v>232</v>
      </c>
      <c r="C367" s="40">
        <v>45412</v>
      </c>
      <c r="D367" s="12" t="s">
        <v>33</v>
      </c>
      <c r="E367" s="13" t="s">
        <v>233</v>
      </c>
      <c r="F367" s="26">
        <v>1960</v>
      </c>
      <c r="G367" s="18">
        <v>5.7500000000000002E-2</v>
      </c>
      <c r="H367" s="5"/>
    </row>
    <row r="368" spans="2:8" ht="18" customHeight="1" x14ac:dyDescent="0.45">
      <c r="B368" s="38"/>
      <c r="C368" s="41"/>
      <c r="D368" s="12" t="s">
        <v>23</v>
      </c>
      <c r="E368" s="43" t="s">
        <v>10</v>
      </c>
      <c r="F368" s="44"/>
      <c r="G368" s="45"/>
      <c r="H368" s="5"/>
    </row>
    <row r="369" spans="2:8" ht="18" customHeight="1" x14ac:dyDescent="0.45">
      <c r="B369" s="38"/>
      <c r="C369" s="41"/>
      <c r="D369" s="12" t="s">
        <v>13</v>
      </c>
      <c r="E369" s="46"/>
      <c r="F369" s="47"/>
      <c r="G369" s="48"/>
      <c r="H369" s="5"/>
    </row>
    <row r="370" spans="2:8" ht="18" customHeight="1" x14ac:dyDescent="0.45">
      <c r="B370" s="39"/>
      <c r="C370" s="42"/>
      <c r="D370" s="12" t="s">
        <v>34</v>
      </c>
      <c r="E370" s="49"/>
      <c r="F370" s="50"/>
      <c r="G370" s="51"/>
      <c r="H370" s="5"/>
    </row>
    <row r="371" spans="2:8" ht="18" customHeight="1" x14ac:dyDescent="0.45">
      <c r="B371" s="34" t="s">
        <v>185</v>
      </c>
      <c r="C371" s="35"/>
      <c r="D371" s="35"/>
      <c r="E371" s="36"/>
      <c r="F371" s="25">
        <f>F279+F283+F291+F292+F296+F300+F304+F308+F316+F317+F321+F325+F329+F333+F341+F346+F347+F351+F355+F359+F363+F367</f>
        <v>27364</v>
      </c>
      <c r="G371" s="24"/>
      <c r="H371" s="5"/>
    </row>
    <row r="372" spans="2:8" ht="18" customHeight="1" x14ac:dyDescent="0.45">
      <c r="B372" s="37" t="s">
        <v>234</v>
      </c>
      <c r="C372" s="40">
        <v>45414</v>
      </c>
      <c r="D372" s="12" t="s">
        <v>12</v>
      </c>
      <c r="E372" s="13" t="s">
        <v>235</v>
      </c>
      <c r="F372" s="26">
        <v>2265</v>
      </c>
      <c r="G372" s="18">
        <v>5.7500000000000002E-2</v>
      </c>
      <c r="H372" s="5"/>
    </row>
    <row r="373" spans="2:8" ht="18" customHeight="1" x14ac:dyDescent="0.45">
      <c r="B373" s="38"/>
      <c r="C373" s="41"/>
      <c r="D373" s="12" t="s">
        <v>23</v>
      </c>
      <c r="E373" s="43" t="s">
        <v>10</v>
      </c>
      <c r="F373" s="44"/>
      <c r="G373" s="45"/>
      <c r="H373" s="5"/>
    </row>
    <row r="374" spans="2:8" ht="18" customHeight="1" x14ac:dyDescent="0.45">
      <c r="B374" s="38"/>
      <c r="C374" s="41"/>
      <c r="D374" s="12" t="s">
        <v>13</v>
      </c>
      <c r="E374" s="46"/>
      <c r="F374" s="47"/>
      <c r="G374" s="48"/>
      <c r="H374" s="5"/>
    </row>
    <row r="375" spans="2:8" ht="18" customHeight="1" x14ac:dyDescent="0.45">
      <c r="B375" s="39"/>
      <c r="C375" s="42"/>
      <c r="D375" s="12" t="s">
        <v>19</v>
      </c>
      <c r="E375" s="49"/>
      <c r="F375" s="50"/>
      <c r="G375" s="51"/>
      <c r="H375" s="5"/>
    </row>
    <row r="376" spans="2:8" ht="18" customHeight="1" x14ac:dyDescent="0.45">
      <c r="B376" s="37" t="s">
        <v>237</v>
      </c>
      <c r="C376" s="40">
        <v>45415</v>
      </c>
      <c r="D376" s="12" t="s">
        <v>20</v>
      </c>
      <c r="E376" s="13" t="s">
        <v>239</v>
      </c>
      <c r="F376" s="26">
        <v>2100</v>
      </c>
      <c r="G376" s="18">
        <v>5.7500000000000002E-2</v>
      </c>
      <c r="H376" s="5"/>
    </row>
    <row r="377" spans="2:8" ht="18" customHeight="1" x14ac:dyDescent="0.45">
      <c r="B377" s="38"/>
      <c r="C377" s="41"/>
      <c r="D377" s="12" t="s">
        <v>23</v>
      </c>
      <c r="E377" s="43" t="s">
        <v>10</v>
      </c>
      <c r="F377" s="44"/>
      <c r="G377" s="45"/>
      <c r="H377" s="5"/>
    </row>
    <row r="378" spans="2:8" ht="18" customHeight="1" x14ac:dyDescent="0.45">
      <c r="B378" s="38"/>
      <c r="C378" s="41"/>
      <c r="D378" s="12" t="s">
        <v>22</v>
      </c>
      <c r="E378" s="46"/>
      <c r="F378" s="47"/>
      <c r="G378" s="48"/>
      <c r="H378" s="5"/>
    </row>
    <row r="379" spans="2:8" ht="18" customHeight="1" x14ac:dyDescent="0.45">
      <c r="B379" s="39"/>
      <c r="C379" s="42"/>
      <c r="D379" s="12" t="s">
        <v>34</v>
      </c>
      <c r="E379" s="13" t="s">
        <v>238</v>
      </c>
      <c r="F379" s="26">
        <v>17.5</v>
      </c>
      <c r="G379" s="18">
        <v>0.06</v>
      </c>
      <c r="H379" s="5"/>
    </row>
    <row r="380" spans="2:8" ht="18" customHeight="1" x14ac:dyDescent="0.45">
      <c r="B380" s="34" t="s">
        <v>39</v>
      </c>
      <c r="C380" s="35"/>
      <c r="D380" s="35"/>
      <c r="E380" s="36"/>
      <c r="F380" s="30">
        <f>F379+F376</f>
        <v>2117.5</v>
      </c>
      <c r="G380" s="31"/>
      <c r="H380" s="5"/>
    </row>
    <row r="381" spans="2:8" ht="18" customHeight="1" x14ac:dyDescent="0.45">
      <c r="B381" s="37" t="s">
        <v>240</v>
      </c>
      <c r="C381" s="40">
        <v>45418</v>
      </c>
      <c r="D381" s="12" t="s">
        <v>12</v>
      </c>
      <c r="E381" s="13" t="s">
        <v>241</v>
      </c>
      <c r="F381" s="26">
        <v>255</v>
      </c>
      <c r="G381" s="18">
        <v>5.7500000000000002E-2</v>
      </c>
      <c r="H381" s="5"/>
    </row>
    <row r="382" spans="2:8" ht="18" customHeight="1" x14ac:dyDescent="0.45">
      <c r="B382" s="38"/>
      <c r="C382" s="41"/>
      <c r="D382" s="12" t="s">
        <v>23</v>
      </c>
      <c r="E382" s="43" t="s">
        <v>10</v>
      </c>
      <c r="F382" s="44"/>
      <c r="G382" s="45"/>
      <c r="H382" s="5"/>
    </row>
    <row r="383" spans="2:8" ht="18" customHeight="1" x14ac:dyDescent="0.45">
      <c r="B383" s="38"/>
      <c r="C383" s="41"/>
      <c r="D383" s="12" t="s">
        <v>13</v>
      </c>
      <c r="E383" s="46"/>
      <c r="F383" s="47"/>
      <c r="G383" s="48"/>
      <c r="H383" s="5"/>
    </row>
    <row r="384" spans="2:8" ht="18" customHeight="1" x14ac:dyDescent="0.45">
      <c r="B384" s="39"/>
      <c r="C384" s="42"/>
      <c r="D384" s="12" t="s">
        <v>24</v>
      </c>
      <c r="E384" s="13" t="s">
        <v>242</v>
      </c>
      <c r="F384" s="26">
        <v>53.75</v>
      </c>
      <c r="G384" s="18">
        <v>0.06</v>
      </c>
      <c r="H384" s="5"/>
    </row>
    <row r="385" spans="2:10" ht="18" customHeight="1" x14ac:dyDescent="0.45">
      <c r="B385" s="34" t="s">
        <v>39</v>
      </c>
      <c r="C385" s="35"/>
      <c r="D385" s="35"/>
      <c r="E385" s="36"/>
      <c r="F385" s="30">
        <f>F384+F381</f>
        <v>308.75</v>
      </c>
      <c r="G385" s="31"/>
      <c r="H385" s="5"/>
    </row>
    <row r="386" spans="2:10" ht="18" customHeight="1" x14ac:dyDescent="0.45">
      <c r="B386" s="37" t="s">
        <v>243</v>
      </c>
      <c r="C386" s="40">
        <v>45419</v>
      </c>
      <c r="D386" s="12" t="s">
        <v>12</v>
      </c>
      <c r="E386" s="13" t="s">
        <v>244</v>
      </c>
      <c r="F386" s="26">
        <v>295</v>
      </c>
      <c r="G386" s="18">
        <v>5.7500000000000002E-2</v>
      </c>
      <c r="H386" s="5"/>
    </row>
    <row r="387" spans="2:10" ht="18" customHeight="1" x14ac:dyDescent="0.45">
      <c r="B387" s="38"/>
      <c r="C387" s="41"/>
      <c r="D387" s="12" t="s">
        <v>23</v>
      </c>
      <c r="E387" s="43" t="s">
        <v>10</v>
      </c>
      <c r="F387" s="44"/>
      <c r="G387" s="45"/>
      <c r="H387" s="5"/>
    </row>
    <row r="388" spans="2:10" ht="18" customHeight="1" x14ac:dyDescent="0.45">
      <c r="B388" s="38"/>
      <c r="C388" s="41"/>
      <c r="D388" s="12" t="s">
        <v>13</v>
      </c>
      <c r="E388" s="46"/>
      <c r="F388" s="47"/>
      <c r="G388" s="48"/>
      <c r="H388" s="5"/>
    </row>
    <row r="389" spans="2:10" ht="18" customHeight="1" x14ac:dyDescent="0.45">
      <c r="B389" s="39"/>
      <c r="C389" s="42"/>
      <c r="D389" s="12" t="s">
        <v>24</v>
      </c>
      <c r="E389" s="49"/>
      <c r="F389" s="50"/>
      <c r="G389" s="51"/>
      <c r="H389" s="5"/>
    </row>
    <row r="390" spans="2:10" ht="18" customHeight="1" x14ac:dyDescent="0.45">
      <c r="B390" s="37" t="s">
        <v>245</v>
      </c>
      <c r="C390" s="40">
        <v>45420</v>
      </c>
      <c r="D390" s="12" t="s">
        <v>12</v>
      </c>
      <c r="E390" s="13" t="s">
        <v>246</v>
      </c>
      <c r="F390" s="26">
        <v>316</v>
      </c>
      <c r="G390" s="18">
        <v>5.7500000000000002E-2</v>
      </c>
      <c r="H390" s="5"/>
    </row>
    <row r="391" spans="2:10" ht="18" customHeight="1" x14ac:dyDescent="0.45">
      <c r="B391" s="38"/>
      <c r="C391" s="41"/>
      <c r="D391" s="12" t="s">
        <v>23</v>
      </c>
      <c r="E391" s="13" t="s">
        <v>247</v>
      </c>
      <c r="F391" s="26">
        <v>25</v>
      </c>
      <c r="G391" s="18">
        <v>5.8500000000000003E-2</v>
      </c>
      <c r="H391" s="5"/>
    </row>
    <row r="392" spans="2:10" ht="18" customHeight="1" x14ac:dyDescent="0.45">
      <c r="B392" s="38"/>
      <c r="C392" s="41"/>
      <c r="D392" s="12" t="s">
        <v>13</v>
      </c>
      <c r="E392" s="46" t="s">
        <v>10</v>
      </c>
      <c r="F392" s="47"/>
      <c r="G392" s="48"/>
      <c r="H392" s="5"/>
    </row>
    <row r="393" spans="2:10" ht="18" customHeight="1" x14ac:dyDescent="0.45">
      <c r="B393" s="39"/>
      <c r="C393" s="42"/>
      <c r="D393" s="12" t="s">
        <v>24</v>
      </c>
      <c r="E393" s="49"/>
      <c r="F393" s="50"/>
      <c r="G393" s="51"/>
      <c r="H393" s="5"/>
    </row>
    <row r="394" spans="2:10" ht="18" customHeight="1" x14ac:dyDescent="0.45">
      <c r="B394" s="34" t="s">
        <v>39</v>
      </c>
      <c r="C394" s="35"/>
      <c r="D394" s="35"/>
      <c r="E394" s="36"/>
      <c r="F394" s="30">
        <f>F391+F390</f>
        <v>341</v>
      </c>
      <c r="G394" s="31"/>
      <c r="H394" s="5"/>
    </row>
    <row r="395" spans="2:10" ht="18" customHeight="1" x14ac:dyDescent="0.45">
      <c r="B395" s="34" t="s">
        <v>236</v>
      </c>
      <c r="C395" s="35"/>
      <c r="D395" s="35"/>
      <c r="E395" s="36"/>
      <c r="F395" s="25">
        <f>F372+F380+F385+F386+F394</f>
        <v>5327.25</v>
      </c>
      <c r="G395" s="24"/>
      <c r="H395" s="5"/>
    </row>
    <row r="396" spans="2:10" ht="18" customHeight="1" x14ac:dyDescent="0.45">
      <c r="B396" s="54" t="s">
        <v>5</v>
      </c>
      <c r="C396" s="9"/>
      <c r="D396" s="10" t="s">
        <v>12</v>
      </c>
      <c r="E396" s="10"/>
      <c r="F396" s="11">
        <f>SUMIFS($F$14:$F$395,$D$14:$D$395,D396)</f>
        <v>55401.5</v>
      </c>
      <c r="G396" s="20"/>
      <c r="H396" s="6"/>
      <c r="I396" s="6"/>
    </row>
    <row r="397" spans="2:10" ht="18" customHeight="1" x14ac:dyDescent="0.45">
      <c r="B397" s="55"/>
      <c r="C397" s="9"/>
      <c r="D397" s="10" t="s">
        <v>33</v>
      </c>
      <c r="E397" s="10"/>
      <c r="F397" s="11">
        <f>SUMIFS($F$14:$F$395,$D$14:$D$395,D397)</f>
        <v>1960</v>
      </c>
      <c r="G397" s="20"/>
      <c r="H397" s="6"/>
      <c r="I397" s="6"/>
      <c r="J397" s="33"/>
    </row>
    <row r="398" spans="2:10" ht="18" customHeight="1" x14ac:dyDescent="0.45">
      <c r="B398" s="55"/>
      <c r="C398" s="29"/>
      <c r="D398" s="10" t="s">
        <v>20</v>
      </c>
      <c r="E398" s="10"/>
      <c r="F398" s="11">
        <f>SUMIFS($F$14:$F$395,$D$14:$D$395,D398)</f>
        <v>18404.5</v>
      </c>
      <c r="G398" s="20"/>
      <c r="H398" s="6"/>
      <c r="I398" s="6"/>
    </row>
    <row r="399" spans="2:10" ht="18" hidden="1" customHeight="1" x14ac:dyDescent="0.45">
      <c r="B399" s="55"/>
      <c r="C399" s="29"/>
      <c r="D399" s="10" t="s">
        <v>27</v>
      </c>
      <c r="E399" s="10"/>
      <c r="F399" s="11">
        <f t="shared" ref="F399:F410" si="0">SUMIFS($F$14:$F$395,$D$14:$D$395,D399)</f>
        <v>0</v>
      </c>
      <c r="G399" s="20"/>
      <c r="H399" s="6"/>
      <c r="I399" s="6"/>
    </row>
    <row r="400" spans="2:10" ht="18" hidden="1" customHeight="1" x14ac:dyDescent="0.45">
      <c r="B400" s="55"/>
      <c r="C400" s="9"/>
      <c r="D400" s="10" t="s">
        <v>31</v>
      </c>
      <c r="E400" s="10"/>
      <c r="F400" s="11">
        <f t="shared" si="0"/>
        <v>0</v>
      </c>
      <c r="G400" s="20"/>
      <c r="H400" s="6"/>
      <c r="I400" s="6"/>
    </row>
    <row r="401" spans="2:9" ht="18" customHeight="1" x14ac:dyDescent="0.45">
      <c r="B401" s="55"/>
      <c r="C401" s="9"/>
      <c r="D401" s="10" t="s">
        <v>25</v>
      </c>
      <c r="E401" s="10"/>
      <c r="F401" s="11">
        <f>SUMIFS($F$14:$F$395,$D$14:$D$395,D401)</f>
        <v>865</v>
      </c>
      <c r="G401" s="20"/>
      <c r="H401" s="6"/>
      <c r="I401" s="6"/>
    </row>
    <row r="402" spans="2:9" ht="18" customHeight="1" x14ac:dyDescent="0.45">
      <c r="B402" s="55"/>
      <c r="C402" s="9"/>
      <c r="D402" s="10" t="s">
        <v>23</v>
      </c>
      <c r="E402" s="10"/>
      <c r="F402" s="11">
        <f>SUMIFS($F$14:$F$395,$D$14:$D$395,D402)</f>
        <v>652</v>
      </c>
      <c r="G402" s="20"/>
      <c r="H402" s="6"/>
      <c r="I402" s="6"/>
    </row>
    <row r="403" spans="2:9" ht="18" hidden="1" customHeight="1" x14ac:dyDescent="0.45">
      <c r="B403" s="55"/>
      <c r="C403" s="9"/>
      <c r="D403" s="10" t="s">
        <v>28</v>
      </c>
      <c r="E403" s="10"/>
      <c r="F403" s="11">
        <f t="shared" si="0"/>
        <v>0</v>
      </c>
      <c r="G403" s="20"/>
      <c r="H403" s="6"/>
      <c r="I403" s="6"/>
    </row>
    <row r="404" spans="2:9" ht="18" hidden="1" customHeight="1" x14ac:dyDescent="0.45">
      <c r="B404" s="55"/>
      <c r="C404" s="9"/>
      <c r="D404" s="10" t="s">
        <v>30</v>
      </c>
      <c r="E404" s="10"/>
      <c r="F404" s="11">
        <f t="shared" si="0"/>
        <v>0</v>
      </c>
      <c r="G404" s="20"/>
      <c r="H404" s="6"/>
      <c r="I404" s="6"/>
    </row>
    <row r="405" spans="2:9" ht="18" hidden="1" customHeight="1" x14ac:dyDescent="0.45">
      <c r="B405" s="55"/>
      <c r="C405" s="9"/>
      <c r="D405" s="10" t="s">
        <v>21</v>
      </c>
      <c r="E405" s="10"/>
      <c r="F405" s="11">
        <f t="shared" si="0"/>
        <v>0</v>
      </c>
      <c r="G405" s="20"/>
      <c r="H405" s="6"/>
      <c r="I405" s="6"/>
    </row>
    <row r="406" spans="2:9" ht="18" hidden="1" customHeight="1" x14ac:dyDescent="0.45">
      <c r="B406" s="55"/>
      <c r="C406" s="9"/>
      <c r="D406" s="10" t="s">
        <v>18</v>
      </c>
      <c r="E406" s="10"/>
      <c r="F406" s="11">
        <f t="shared" si="0"/>
        <v>0</v>
      </c>
      <c r="G406" s="20"/>
      <c r="H406" s="6"/>
      <c r="I406" s="6"/>
    </row>
    <row r="407" spans="2:9" ht="18" hidden="1" customHeight="1" x14ac:dyDescent="0.45">
      <c r="B407" s="55"/>
      <c r="C407" s="9"/>
      <c r="D407" s="10" t="s">
        <v>14</v>
      </c>
      <c r="E407" s="10"/>
      <c r="F407" s="11">
        <f t="shared" si="0"/>
        <v>0</v>
      </c>
      <c r="G407" s="20"/>
      <c r="H407" s="6"/>
      <c r="I407" s="6"/>
    </row>
    <row r="408" spans="2:9" ht="18" customHeight="1" x14ac:dyDescent="0.45">
      <c r="B408" s="55"/>
      <c r="C408" s="9"/>
      <c r="D408" s="10" t="s">
        <v>13</v>
      </c>
      <c r="E408" s="10"/>
      <c r="F408" s="11">
        <f t="shared" si="0"/>
        <v>179.75</v>
      </c>
      <c r="G408" s="20"/>
      <c r="H408" s="6"/>
      <c r="I408" s="6"/>
    </row>
    <row r="409" spans="2:9" ht="18" customHeight="1" x14ac:dyDescent="0.45">
      <c r="B409" s="55"/>
      <c r="C409" s="9"/>
      <c r="D409" s="10" t="s">
        <v>22</v>
      </c>
      <c r="E409" s="10"/>
      <c r="F409" s="11">
        <f t="shared" si="0"/>
        <v>20.5</v>
      </c>
      <c r="G409" s="20"/>
      <c r="H409" s="6"/>
      <c r="I409" s="6"/>
    </row>
    <row r="410" spans="2:9" ht="18" hidden="1" customHeight="1" x14ac:dyDescent="0.45">
      <c r="B410" s="55"/>
      <c r="C410" s="9"/>
      <c r="D410" s="10" t="s">
        <v>26</v>
      </c>
      <c r="E410" s="10"/>
      <c r="F410" s="11">
        <f t="shared" si="0"/>
        <v>0</v>
      </c>
      <c r="G410" s="20"/>
      <c r="H410" s="6"/>
      <c r="I410" s="6"/>
    </row>
    <row r="411" spans="2:9" ht="18" customHeight="1" x14ac:dyDescent="0.45">
      <c r="B411" s="55"/>
      <c r="C411" s="9"/>
      <c r="D411" s="10" t="s">
        <v>24</v>
      </c>
      <c r="E411" s="10"/>
      <c r="F411" s="11">
        <f>SUMIFS($F$14:$F$395,$D$14:$D$395,D411)</f>
        <v>684.75</v>
      </c>
      <c r="G411" s="20"/>
      <c r="H411" s="6"/>
      <c r="I411" s="6"/>
    </row>
    <row r="412" spans="2:9" ht="18" customHeight="1" x14ac:dyDescent="0.45">
      <c r="B412" s="55"/>
      <c r="C412" s="9"/>
      <c r="D412" s="10" t="s">
        <v>34</v>
      </c>
      <c r="E412" s="10"/>
      <c r="F412" s="11">
        <f>SUMIFS($F$14:$F$395,$D$14:$D$395,D412)</f>
        <v>296.5</v>
      </c>
      <c r="G412" s="20"/>
      <c r="H412" s="6"/>
      <c r="I412" s="6"/>
    </row>
    <row r="413" spans="2:9" ht="18" customHeight="1" x14ac:dyDescent="0.45">
      <c r="B413" s="55"/>
      <c r="C413" s="9"/>
      <c r="D413" s="10" t="s">
        <v>19</v>
      </c>
      <c r="E413" s="10"/>
      <c r="F413" s="11">
        <f>SUMIFS($F$14:$F$395,$D$14:$D$395,D413)</f>
        <v>219.5</v>
      </c>
      <c r="G413" s="20"/>
      <c r="H413" s="6"/>
      <c r="I413" s="6"/>
    </row>
    <row r="414" spans="2:9" ht="18" hidden="1" customHeight="1" x14ac:dyDescent="0.45">
      <c r="B414" s="55"/>
      <c r="C414" s="9"/>
      <c r="D414" s="10" t="s">
        <v>15</v>
      </c>
      <c r="E414" s="10"/>
      <c r="F414" s="11">
        <f t="shared" ref="F414:F415" si="1">SUMIFS($F$14:$F$112,$D$14:$D$112,D414)</f>
        <v>0</v>
      </c>
      <c r="G414" s="20"/>
      <c r="H414" s="6"/>
      <c r="I414" s="6"/>
    </row>
    <row r="415" spans="2:9" ht="18" hidden="1" customHeight="1" x14ac:dyDescent="0.45">
      <c r="B415" s="16"/>
      <c r="C415" s="9"/>
      <c r="D415" s="10" t="s">
        <v>29</v>
      </c>
      <c r="E415" s="10"/>
      <c r="F415" s="11">
        <f t="shared" si="1"/>
        <v>0</v>
      </c>
      <c r="G415" s="20"/>
      <c r="H415" s="6"/>
      <c r="I415" s="6"/>
    </row>
    <row r="416" spans="2:9" ht="18" customHeight="1" x14ac:dyDescent="0.45">
      <c r="B416" s="53" t="s">
        <v>6</v>
      </c>
      <c r="C416" s="53"/>
      <c r="D416" s="53"/>
      <c r="E416" s="53"/>
      <c r="F416" s="14">
        <f>SUM(F396:F415)</f>
        <v>78684</v>
      </c>
      <c r="G416" s="19"/>
      <c r="H416" s="7"/>
      <c r="I416" s="7"/>
    </row>
    <row r="417" spans="2:9" ht="14.25" customHeight="1" x14ac:dyDescent="0.45">
      <c r="B417" s="52" t="s">
        <v>17</v>
      </c>
      <c r="C417" s="52"/>
      <c r="D417" s="52"/>
      <c r="E417" s="52"/>
      <c r="F417" s="52"/>
      <c r="G417" s="52"/>
      <c r="H417" s="7"/>
      <c r="I417" s="7"/>
    </row>
    <row r="418" spans="2:9" x14ac:dyDescent="0.45">
      <c r="B418" s="15"/>
      <c r="C418" s="15"/>
      <c r="D418" s="15"/>
      <c r="E418" s="15"/>
      <c r="F418" s="27"/>
      <c r="G418" s="21"/>
      <c r="H418" s="28"/>
      <c r="I418" s="6"/>
    </row>
    <row r="419" spans="2:9" x14ac:dyDescent="0.45">
      <c r="F419" s="4"/>
      <c r="G419" s="22"/>
      <c r="H419" s="3"/>
      <c r="I419" s="3"/>
    </row>
    <row r="420" spans="2:9" x14ac:dyDescent="0.45">
      <c r="G420" s="22"/>
    </row>
    <row r="421" spans="2:9" x14ac:dyDescent="0.45">
      <c r="F421" s="5"/>
    </row>
    <row r="423" spans="2:9" x14ac:dyDescent="0.45">
      <c r="F423" s="4"/>
    </row>
  </sheetData>
  <mergeCells count="305">
    <mergeCell ref="C292:C295"/>
    <mergeCell ref="C296:C299"/>
    <mergeCell ref="E297:G299"/>
    <mergeCell ref="E338:G339"/>
    <mergeCell ref="B321:B324"/>
    <mergeCell ref="C321:C324"/>
    <mergeCell ref="E322:G324"/>
    <mergeCell ref="B317:B320"/>
    <mergeCell ref="C317:C320"/>
    <mergeCell ref="E318:G320"/>
    <mergeCell ref="B337:B340"/>
    <mergeCell ref="C337:C340"/>
    <mergeCell ref="B333:B336"/>
    <mergeCell ref="C333:C336"/>
    <mergeCell ref="E334:G336"/>
    <mergeCell ref="B325:B328"/>
    <mergeCell ref="C325:C328"/>
    <mergeCell ref="E326:G328"/>
    <mergeCell ref="E314:G315"/>
    <mergeCell ref="B316:E316"/>
    <mergeCell ref="E305:G307"/>
    <mergeCell ref="B300:B303"/>
    <mergeCell ref="C300:C303"/>
    <mergeCell ref="B296:B299"/>
    <mergeCell ref="B291:E291"/>
    <mergeCell ref="B223:B226"/>
    <mergeCell ref="E280:G282"/>
    <mergeCell ref="B277:E277"/>
    <mergeCell ref="B269:B272"/>
    <mergeCell ref="C269:C272"/>
    <mergeCell ref="B257:B260"/>
    <mergeCell ref="E232:G234"/>
    <mergeCell ref="C223:C226"/>
    <mergeCell ref="B287:B290"/>
    <mergeCell ref="C287:C290"/>
    <mergeCell ref="B283:B286"/>
    <mergeCell ref="B273:B276"/>
    <mergeCell ref="C273:C276"/>
    <mergeCell ref="E284:G286"/>
    <mergeCell ref="E270:G272"/>
    <mergeCell ref="E288:G289"/>
    <mergeCell ref="C283:C286"/>
    <mergeCell ref="E258:G260"/>
    <mergeCell ref="E253:G254"/>
    <mergeCell ref="C257:C260"/>
    <mergeCell ref="B256:E256"/>
    <mergeCell ref="B252:B255"/>
    <mergeCell ref="C252:C255"/>
    <mergeCell ref="E156:G157"/>
    <mergeCell ref="B159:E159"/>
    <mergeCell ref="B88:E88"/>
    <mergeCell ref="E95:G96"/>
    <mergeCell ref="B102:E102"/>
    <mergeCell ref="B129:B132"/>
    <mergeCell ref="C129:C132"/>
    <mergeCell ref="C265:C268"/>
    <mergeCell ref="E266:G268"/>
    <mergeCell ref="E190:G192"/>
    <mergeCell ref="B197:B200"/>
    <mergeCell ref="E147:G149"/>
    <mergeCell ref="B137:B140"/>
    <mergeCell ref="C160:C163"/>
    <mergeCell ref="E138:G139"/>
    <mergeCell ref="B108:B111"/>
    <mergeCell ref="C108:C111"/>
    <mergeCell ref="E109:G111"/>
    <mergeCell ref="B235:B238"/>
    <mergeCell ref="E224:G226"/>
    <mergeCell ref="B227:B230"/>
    <mergeCell ref="B219:B222"/>
    <mergeCell ref="C211:C214"/>
    <mergeCell ref="E212:G214"/>
    <mergeCell ref="B215:B218"/>
    <mergeCell ref="E248:G249"/>
    <mergeCell ref="B251:E251"/>
    <mergeCell ref="C235:C238"/>
    <mergeCell ref="C165:C168"/>
    <mergeCell ref="C227:C230"/>
    <mergeCell ref="C169:C172"/>
    <mergeCell ref="B203:B206"/>
    <mergeCell ref="C219:C222"/>
    <mergeCell ref="C207:C210"/>
    <mergeCell ref="E208:G210"/>
    <mergeCell ref="E228:G230"/>
    <mergeCell ref="E220:G222"/>
    <mergeCell ref="C203:C206"/>
    <mergeCell ref="B211:B214"/>
    <mergeCell ref="E216:G218"/>
    <mergeCell ref="E198:G199"/>
    <mergeCell ref="C215:C218"/>
    <mergeCell ref="C173:C176"/>
    <mergeCell ref="B181:B184"/>
    <mergeCell ref="C197:C200"/>
    <mergeCell ref="B173:B176"/>
    <mergeCell ref="C247:C250"/>
    <mergeCell ref="B239:B242"/>
    <mergeCell ref="C239:C242"/>
    <mergeCell ref="E240:G242"/>
    <mergeCell ref="B231:B234"/>
    <mergeCell ref="C231:C234"/>
    <mergeCell ref="B247:B250"/>
    <mergeCell ref="E236:G238"/>
    <mergeCell ref="B243:B246"/>
    <mergeCell ref="C243:C246"/>
    <mergeCell ref="E244:G246"/>
    <mergeCell ref="B98:B101"/>
    <mergeCell ref="C98:C101"/>
    <mergeCell ref="B154:E154"/>
    <mergeCell ref="B76:B79"/>
    <mergeCell ref="C76:C79"/>
    <mergeCell ref="E77:G79"/>
    <mergeCell ref="B146:B149"/>
    <mergeCell ref="E151:G152"/>
    <mergeCell ref="E106:G106"/>
    <mergeCell ref="E114:G116"/>
    <mergeCell ref="B112:E112"/>
    <mergeCell ref="B97:E97"/>
    <mergeCell ref="C117:C120"/>
    <mergeCell ref="E118:G120"/>
    <mergeCell ref="B107:E107"/>
    <mergeCell ref="B142:B145"/>
    <mergeCell ref="E85:G86"/>
    <mergeCell ref="E130:G132"/>
    <mergeCell ref="B113:B116"/>
    <mergeCell ref="C113:C116"/>
    <mergeCell ref="E122:G124"/>
    <mergeCell ref="E134:G136"/>
    <mergeCell ref="C84:C87"/>
    <mergeCell ref="B67:B70"/>
    <mergeCell ref="E81:G83"/>
    <mergeCell ref="B80:B83"/>
    <mergeCell ref="E68:G70"/>
    <mergeCell ref="B169:B172"/>
    <mergeCell ref="B133:B136"/>
    <mergeCell ref="C125:C128"/>
    <mergeCell ref="E126:G128"/>
    <mergeCell ref="C137:C140"/>
    <mergeCell ref="C146:C149"/>
    <mergeCell ref="C155:C158"/>
    <mergeCell ref="B155:B158"/>
    <mergeCell ref="B84:B87"/>
    <mergeCell ref="C71:C74"/>
    <mergeCell ref="E73:G74"/>
    <mergeCell ref="C103:C106"/>
    <mergeCell ref="C80:C83"/>
    <mergeCell ref="E99:G100"/>
    <mergeCell ref="B141:E141"/>
    <mergeCell ref="C133:C136"/>
    <mergeCell ref="B164:E164"/>
    <mergeCell ref="B103:B106"/>
    <mergeCell ref="C142:C145"/>
    <mergeCell ref="B121:B124"/>
    <mergeCell ref="B41:B44"/>
    <mergeCell ref="C41:C44"/>
    <mergeCell ref="B14:B17"/>
    <mergeCell ref="C14:C17"/>
    <mergeCell ref="E15:G17"/>
    <mergeCell ref="B23:B26"/>
    <mergeCell ref="C23:C26"/>
    <mergeCell ref="E25:G26"/>
    <mergeCell ref="B18:B21"/>
    <mergeCell ref="C18:C21"/>
    <mergeCell ref="E20:G21"/>
    <mergeCell ref="B22:E22"/>
    <mergeCell ref="B27:E27"/>
    <mergeCell ref="C33:C36"/>
    <mergeCell ref="E38:G40"/>
    <mergeCell ref="B28:B31"/>
    <mergeCell ref="C28:C31"/>
    <mergeCell ref="E30:G31"/>
    <mergeCell ref="B32:E32"/>
    <mergeCell ref="E34:G36"/>
    <mergeCell ref="B37:B40"/>
    <mergeCell ref="C37:C40"/>
    <mergeCell ref="B33:B36"/>
    <mergeCell ref="E42:G44"/>
    <mergeCell ref="B8:G8"/>
    <mergeCell ref="B9:G9"/>
    <mergeCell ref="B10:G10"/>
    <mergeCell ref="B11:B13"/>
    <mergeCell ref="E11:E13"/>
    <mergeCell ref="F12:G12"/>
    <mergeCell ref="D11:D13"/>
    <mergeCell ref="F11:G11"/>
    <mergeCell ref="C11:C13"/>
    <mergeCell ref="E343:G344"/>
    <mergeCell ref="B371:E371"/>
    <mergeCell ref="C355:C358"/>
    <mergeCell ref="E356:G358"/>
    <mergeCell ref="B265:B268"/>
    <mergeCell ref="B372:B375"/>
    <mergeCell ref="B351:B354"/>
    <mergeCell ref="C351:C354"/>
    <mergeCell ref="E352:G354"/>
    <mergeCell ref="B359:B362"/>
    <mergeCell ref="B312:B315"/>
    <mergeCell ref="C312:C315"/>
    <mergeCell ref="B278:E278"/>
    <mergeCell ref="E275:G276"/>
    <mergeCell ref="B279:B282"/>
    <mergeCell ref="C279:C282"/>
    <mergeCell ref="B329:B332"/>
    <mergeCell ref="C329:C332"/>
    <mergeCell ref="E330:G332"/>
    <mergeCell ref="E301:G303"/>
    <mergeCell ref="B292:B295"/>
    <mergeCell ref="E293:G295"/>
    <mergeCell ref="B304:B307"/>
    <mergeCell ref="C304:C307"/>
    <mergeCell ref="B75:E75"/>
    <mergeCell ref="B93:B96"/>
    <mergeCell ref="B63:B66"/>
    <mergeCell ref="C63:C66"/>
    <mergeCell ref="E64:G66"/>
    <mergeCell ref="C67:C70"/>
    <mergeCell ref="B45:B48"/>
    <mergeCell ref="C45:C48"/>
    <mergeCell ref="E46:G48"/>
    <mergeCell ref="E59:G60"/>
    <mergeCell ref="B62:E62"/>
    <mergeCell ref="C54:C57"/>
    <mergeCell ref="E55:G57"/>
    <mergeCell ref="B49:B52"/>
    <mergeCell ref="C49:C52"/>
    <mergeCell ref="B53:E53"/>
    <mergeCell ref="B54:B57"/>
    <mergeCell ref="C58:C61"/>
    <mergeCell ref="B58:B61"/>
    <mergeCell ref="B71:B74"/>
    <mergeCell ref="C93:C96"/>
    <mergeCell ref="B89:B92"/>
    <mergeCell ref="C89:C92"/>
    <mergeCell ref="E90:G92"/>
    <mergeCell ref="B261:B264"/>
    <mergeCell ref="C261:C264"/>
    <mergeCell ref="E262:G264"/>
    <mergeCell ref="E143:G145"/>
    <mergeCell ref="E382:G383"/>
    <mergeCell ref="B385:E385"/>
    <mergeCell ref="C372:C375"/>
    <mergeCell ref="E373:G375"/>
    <mergeCell ref="B376:B379"/>
    <mergeCell ref="C376:C379"/>
    <mergeCell ref="B342:B345"/>
    <mergeCell ref="E204:G206"/>
    <mergeCell ref="B207:B210"/>
    <mergeCell ref="B160:B163"/>
    <mergeCell ref="B165:B168"/>
    <mergeCell ref="B308:B311"/>
    <mergeCell ref="C308:C311"/>
    <mergeCell ref="E309:G311"/>
    <mergeCell ref="C342:C345"/>
    <mergeCell ref="B341:E341"/>
    <mergeCell ref="B347:B350"/>
    <mergeCell ref="C347:C350"/>
    <mergeCell ref="E348:G350"/>
    <mergeCell ref="B346:E346"/>
    <mergeCell ref="B202:E202"/>
    <mergeCell ref="B117:B120"/>
    <mergeCell ref="B125:B128"/>
    <mergeCell ref="E161:G162"/>
    <mergeCell ref="B150:B153"/>
    <mergeCell ref="C150:C153"/>
    <mergeCell ref="B177:B180"/>
    <mergeCell ref="C177:C180"/>
    <mergeCell ref="E178:G180"/>
    <mergeCell ref="C121:C124"/>
    <mergeCell ref="E166:G168"/>
    <mergeCell ref="C181:C184"/>
    <mergeCell ref="E182:G184"/>
    <mergeCell ref="B193:B196"/>
    <mergeCell ref="C193:C196"/>
    <mergeCell ref="E194:G196"/>
    <mergeCell ref="B201:E201"/>
    <mergeCell ref="B185:B188"/>
    <mergeCell ref="E170:G172"/>
    <mergeCell ref="E174:G176"/>
    <mergeCell ref="C185:C188"/>
    <mergeCell ref="E186:G188"/>
    <mergeCell ref="B189:B192"/>
    <mergeCell ref="C189:C192"/>
    <mergeCell ref="B394:E394"/>
    <mergeCell ref="B355:B358"/>
    <mergeCell ref="B381:B384"/>
    <mergeCell ref="C381:C384"/>
    <mergeCell ref="E377:G378"/>
    <mergeCell ref="B380:E380"/>
    <mergeCell ref="C363:C366"/>
    <mergeCell ref="E364:G366"/>
    <mergeCell ref="B417:G417"/>
    <mergeCell ref="B416:E416"/>
    <mergeCell ref="B396:B414"/>
    <mergeCell ref="B395:E395"/>
    <mergeCell ref="B386:B389"/>
    <mergeCell ref="C386:C389"/>
    <mergeCell ref="E387:G389"/>
    <mergeCell ref="C359:C362"/>
    <mergeCell ref="E360:G362"/>
    <mergeCell ref="B367:B370"/>
    <mergeCell ref="C367:C370"/>
    <mergeCell ref="E368:G370"/>
    <mergeCell ref="B363:B366"/>
    <mergeCell ref="B390:B393"/>
    <mergeCell ref="C390:C393"/>
    <mergeCell ref="E392:G393"/>
  </mergeCells>
  <printOptions horizontalCentered="1" verticalCentered="1"/>
  <pageMargins left="0.31496062992125984" right="0.31496062992125984" top="0.74803149606299213" bottom="0.55118110236220474" header="0.31496062992125984" footer="0.31496062992125984"/>
  <pageSetup scale="88" fitToHeight="0" orientation="portrait" r:id="rId1"/>
  <rowBreaks count="13" manualBreakCount="13">
    <brk id="40" max="7" man="1"/>
    <brk id="70" max="7" man="1"/>
    <brk id="97" max="7" man="1"/>
    <brk id="124" max="7" man="1"/>
    <brk id="154" max="7" man="1"/>
    <brk id="184" max="7" man="1"/>
    <brk id="214" max="7" man="1"/>
    <brk id="242" max="7" man="1"/>
    <brk id="272" max="7" man="1"/>
    <brk id="299" max="7" man="1"/>
    <brk id="328" max="7" man="1"/>
    <brk id="358" max="7" man="1"/>
    <brk id="38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 VDM-SM</vt:lpstr>
      <vt:lpstr>'Resultados VDM-SM'!Área_de_impresión</vt:lpstr>
      <vt:lpstr>'Resultados VDM-SM'!Títulos_a_imprimir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Jarquín Gutiérrez, José Alejandro</dc:creator>
  <cp:lastModifiedBy>Suárez Perezcassar, Indira Lucía</cp:lastModifiedBy>
  <cp:lastPrinted>2024-04-24T21:22:37Z</cp:lastPrinted>
  <dcterms:created xsi:type="dcterms:W3CDTF">2018-01-02T18:49:13Z</dcterms:created>
  <dcterms:modified xsi:type="dcterms:W3CDTF">2024-05-08T21:25:49Z</dcterms:modified>
</cp:coreProperties>
</file>