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resultados internet" sheetId="1" r:id="rId1"/>
  </sheets>
  <definedNames>
    <definedName name="_xlnm.Print_Area" localSheetId="0">'resultados internet'!$C$1:$M$164</definedName>
    <definedName name="_xlnm.Print_Titles" localSheetId="0">'resultados internet'!$2:$17</definedName>
  </definedNames>
  <calcPr fullCalcOnLoad="1"/>
</workbook>
</file>

<file path=xl/sharedStrings.xml><?xml version="1.0" encoding="utf-8"?>
<sst xmlns="http://schemas.openxmlformats.org/spreadsheetml/2006/main" count="302" uniqueCount="153">
  <si>
    <t xml:space="preserve">Total </t>
  </si>
  <si>
    <t>Número de Subasta</t>
  </si>
  <si>
    <t xml:space="preserve">Fecha </t>
  </si>
  <si>
    <t>Código ISIN</t>
  </si>
  <si>
    <t>Código de Emisión</t>
  </si>
  <si>
    <t>Días al Vencimiento</t>
  </si>
  <si>
    <t>Posturas Aceptadas</t>
  </si>
  <si>
    <t>Monto Adjudicado</t>
  </si>
  <si>
    <t>Precio (%) Promedio Ponderado Adjudicado</t>
  </si>
  <si>
    <t>Sub Total</t>
  </si>
  <si>
    <t>Tasa Anual de Rendimiento (%) Promedio Ponderada Adjudicada</t>
  </si>
  <si>
    <t>Subtotal Un Mes</t>
  </si>
  <si>
    <t>Plazo Original</t>
  </si>
  <si>
    <t>mes</t>
  </si>
  <si>
    <t>días</t>
  </si>
  <si>
    <t>Subtotal Siete días</t>
  </si>
  <si>
    <t>Subtotal Catorce días</t>
  </si>
  <si>
    <t xml:space="preserve">RESULTADOS DE SUBASTAS COMPETITIVAS DE LETRAS DEL BANCO CENTRAL </t>
  </si>
  <si>
    <t>2) :  No se presentaron ofertas a esta subasta.</t>
  </si>
  <si>
    <t>Millones de Córdobas</t>
  </si>
  <si>
    <r>
      <t xml:space="preserve">DENOMINADAS EN CÓRDOBAS NOMINALES Y CON FORMA DE PAGO EN CÓRDOBAS </t>
    </r>
    <r>
      <rPr>
        <b/>
        <vertAlign val="superscript"/>
        <sz val="20"/>
        <color indexed="8"/>
        <rFont val="Verdana"/>
        <family val="2"/>
      </rPr>
      <t>1)</t>
    </r>
  </si>
  <si>
    <t>1) :  Sin mantenimiento de valor del córdoba respecto al dólar de los Estados Unidos de América.</t>
  </si>
  <si>
    <t>3) :  Declarada desierta por el COMA</t>
  </si>
  <si>
    <t>Total Enero</t>
  </si>
  <si>
    <t>L-SM-1-2023-027</t>
  </si>
  <si>
    <t>STE-001-24</t>
  </si>
  <si>
    <t xml:space="preserve">NIBCNL037840 </t>
  </si>
  <si>
    <t xml:space="preserve">NIBCNL037857 </t>
  </si>
  <si>
    <t xml:space="preserve">NIBCNL037741 </t>
  </si>
  <si>
    <t>L-SM-7d-2024-001</t>
  </si>
  <si>
    <t>L-SM-14d-2024-001</t>
  </si>
  <si>
    <t>STE-002-24</t>
  </si>
  <si>
    <t>L-SM-7d-2024-002</t>
  </si>
  <si>
    <t>L-SM-14d-2024-002</t>
  </si>
  <si>
    <t>L-SM-1-2024-001</t>
  </si>
  <si>
    <t>NIBCNL037923</t>
  </si>
  <si>
    <t>NIBCNL037931</t>
  </si>
  <si>
    <t>NIBCNL037949</t>
  </si>
  <si>
    <t>STE-003-24</t>
  </si>
  <si>
    <t>L-SM-7d-2024-003</t>
  </si>
  <si>
    <t>L-SM-14d-2024-003</t>
  </si>
  <si>
    <t>NIBCNL038020</t>
  </si>
  <si>
    <t>NIBCNL038038</t>
  </si>
  <si>
    <t>STE-004-24</t>
  </si>
  <si>
    <t>L-SM-7d-2024-004</t>
  </si>
  <si>
    <t>L-SM-14d-2024-004</t>
  </si>
  <si>
    <t>L-SM-1-2024-002</t>
  </si>
  <si>
    <t>NIBCNL038129</t>
  </si>
  <si>
    <t>NIBCNL038137</t>
  </si>
  <si>
    <t>NIBCNL038145</t>
  </si>
  <si>
    <t>L-SM-7d-2024-005</t>
  </si>
  <si>
    <t>L-SM-14d-2024-005</t>
  </si>
  <si>
    <t>NIBCNL038236</t>
  </si>
  <si>
    <t>NIBCNL038244</t>
  </si>
  <si>
    <r>
      <t xml:space="preserve">STE-005-24 </t>
    </r>
    <r>
      <rPr>
        <vertAlign val="superscript"/>
        <sz val="13"/>
        <color indexed="8"/>
        <rFont val="Verdana"/>
        <family val="2"/>
      </rPr>
      <t>2)</t>
    </r>
  </si>
  <si>
    <t>L-SM-7d-2024-006</t>
  </si>
  <si>
    <t>L-SM-14d-2024-006</t>
  </si>
  <si>
    <t>L-SM-1-2024-003</t>
  </si>
  <si>
    <t>NIBCNL038335</t>
  </si>
  <si>
    <t>NIBCNL038343</t>
  </si>
  <si>
    <t>NIBCNL038350</t>
  </si>
  <si>
    <t>Total Febrero</t>
  </si>
  <si>
    <t>STE-006-24</t>
  </si>
  <si>
    <t>STE-007-24</t>
  </si>
  <si>
    <t>L-SM-7d-2024-007</t>
  </si>
  <si>
    <t>L-SM-14d-2024-007</t>
  </si>
  <si>
    <t>NIBCNL038459</t>
  </si>
  <si>
    <t>NIBCNL038467</t>
  </si>
  <si>
    <t>STE-008-24</t>
  </si>
  <si>
    <t>L-SM-7d-2024-008</t>
  </si>
  <si>
    <t>L-SM-14d-2024-008</t>
  </si>
  <si>
    <t>L-SM-1-2024-004</t>
  </si>
  <si>
    <t>NIBCNL038558</t>
  </si>
  <si>
    <t>NIBCNL038566</t>
  </si>
  <si>
    <t>NIBCNL038574</t>
  </si>
  <si>
    <t>STE-009-24</t>
  </si>
  <si>
    <t>L-SM-7d-2024-009</t>
  </si>
  <si>
    <t>L-SM-14d-2024-009</t>
  </si>
  <si>
    <t>NIBCNL038681</t>
  </si>
  <si>
    <t>NIBCNL038699</t>
  </si>
  <si>
    <t>STE-010-24</t>
  </si>
  <si>
    <t>L-SM-7d-2024-010</t>
  </si>
  <si>
    <t>L-SM-14d-2024-010</t>
  </si>
  <si>
    <t>L-SM-1-2024-005</t>
  </si>
  <si>
    <t>NIBCNL038780</t>
  </si>
  <si>
    <t>NIBCNL038798</t>
  </si>
  <si>
    <t>NIBCNL038806</t>
  </si>
  <si>
    <t>Total Marzo</t>
  </si>
  <si>
    <t>STE-011-24</t>
  </si>
  <si>
    <t>L-SM-7d-2024-011</t>
  </si>
  <si>
    <t xml:space="preserve">NIBCNL038897 </t>
  </si>
  <si>
    <t>STE-012-24</t>
  </si>
  <si>
    <t>L-SM-14d-2024-011</t>
  </si>
  <si>
    <t>NIBCNL038988</t>
  </si>
  <si>
    <t>NIBCNL038970</t>
  </si>
  <si>
    <t>L-SM-1-2024-006</t>
  </si>
  <si>
    <t>Total Abril</t>
  </si>
  <si>
    <t>STE-013-24</t>
  </si>
  <si>
    <t>L-SM-7d-2024-012</t>
  </si>
  <si>
    <t>L-SM-14d-2024-012</t>
  </si>
  <si>
    <t>L-SM-1-2024-007</t>
  </si>
  <si>
    <t>NIBCNL039069</t>
  </si>
  <si>
    <t>NIBCNL039077</t>
  </si>
  <si>
    <t>NIBCNL039085</t>
  </si>
  <si>
    <t>STE-014-24</t>
  </si>
  <si>
    <t>L-SM-7d-2024-013</t>
  </si>
  <si>
    <t>L-SM-14d-2024-013</t>
  </si>
  <si>
    <t>NIBCNL039259</t>
  </si>
  <si>
    <t>NIBCNL039267</t>
  </si>
  <si>
    <t>L-SM-7d-2024-014</t>
  </si>
  <si>
    <t>L-SM-14d-2024-014</t>
  </si>
  <si>
    <t>L-SM-1-2024-008</t>
  </si>
  <si>
    <r>
      <t xml:space="preserve">STE-015-24 </t>
    </r>
    <r>
      <rPr>
        <vertAlign val="superscript"/>
        <sz val="13"/>
        <color indexed="8"/>
        <rFont val="Verdana"/>
        <family val="2"/>
      </rPr>
      <t>2)</t>
    </r>
  </si>
  <si>
    <t>NIBCNL039333</t>
  </si>
  <si>
    <t>NIBCNL039341</t>
  </si>
  <si>
    <t>NIBCNL039358</t>
  </si>
  <si>
    <t>L-SM-7d-2024-015</t>
  </si>
  <si>
    <t>L-SM-14d-2024-015</t>
  </si>
  <si>
    <t>NIBCNL039473</t>
  </si>
  <si>
    <t>NIBCNL039481</t>
  </si>
  <si>
    <t xml:space="preserve">STE-016-24 </t>
  </si>
  <si>
    <t xml:space="preserve">STE-017-24 </t>
  </si>
  <si>
    <t>L-SM-7d-2024-016</t>
  </si>
  <si>
    <t>L-SM-14d-2024-016</t>
  </si>
  <si>
    <t>L-SM-1-2024-009</t>
  </si>
  <si>
    <t>NIBCNL039556</t>
  </si>
  <si>
    <t>NIBCNL039564</t>
  </si>
  <si>
    <t>NIBCNL039572</t>
  </si>
  <si>
    <t xml:space="preserve">STE-018-24 </t>
  </si>
  <si>
    <t>L-SM-7d-2024-017</t>
  </si>
  <si>
    <t>L-SM-14d-2024-017</t>
  </si>
  <si>
    <t>NIBCNL039671</t>
  </si>
  <si>
    <t>NIBCNL039689</t>
  </si>
  <si>
    <t>Total Mayo</t>
  </si>
  <si>
    <t xml:space="preserve">STE-019-24 </t>
  </si>
  <si>
    <t>L-SM-7d-2024-018</t>
  </si>
  <si>
    <t>NIBCNL039796</t>
  </si>
  <si>
    <t>NIBCNL039804</t>
  </si>
  <si>
    <t>NIBCNL039812</t>
  </si>
  <si>
    <t>L-SM-14d-2024-018</t>
  </si>
  <si>
    <t>L-SM-1-2024-010</t>
  </si>
  <si>
    <t>NIBCNL039911</t>
  </si>
  <si>
    <t>NIBCNL039929</t>
  </si>
  <si>
    <t>L-SM-7d-2024-019</t>
  </si>
  <si>
    <t>L-SM-14d-2024-019</t>
  </si>
  <si>
    <r>
      <t xml:space="preserve">STE-020-24 </t>
    </r>
    <r>
      <rPr>
        <vertAlign val="superscript"/>
        <sz val="13"/>
        <color indexed="8"/>
        <rFont val="Verdana"/>
        <family val="2"/>
      </rPr>
      <t>2)</t>
    </r>
  </si>
  <si>
    <r>
      <t xml:space="preserve">STE-021-24 </t>
    </r>
    <r>
      <rPr>
        <vertAlign val="superscript"/>
        <sz val="13"/>
        <color indexed="8"/>
        <rFont val="Verdana"/>
        <family val="2"/>
      </rPr>
      <t>2)</t>
    </r>
  </si>
  <si>
    <t>NIBCNL040000</t>
  </si>
  <si>
    <t>NIBCNL040018</t>
  </si>
  <si>
    <t>NIBCNL040026</t>
  </si>
  <si>
    <t>L-SM-7d-2024-020</t>
  </si>
  <si>
    <t>L-SM-14d-2024-020</t>
  </si>
  <si>
    <t>L-SM-1-2024-011</t>
  </si>
</sst>
</file>

<file path=xl/styles.xml><?xml version="1.0" encoding="utf-8"?>
<styleSheet xmlns="http://schemas.openxmlformats.org/spreadsheetml/2006/main">
  <numFmts count="29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0.0000%"/>
    <numFmt numFmtId="175" formatCode="0.000%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00_);_(* \(#,##0.000\);_(* &quot;-&quot;??_);_(@_)"/>
    <numFmt numFmtId="181" formatCode="_(* #,##0.0000_);_(* \(#,##0.0000\);_(* &quot;-&quot;??_);_(@_)"/>
    <numFmt numFmtId="182" formatCode="[$-1014C0A]###,###,###.00"/>
    <numFmt numFmtId="183" formatCode="[$-1014C0A]##.000%"/>
    <numFmt numFmtId="184" formatCode="0.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Verdana"/>
      <family val="2"/>
    </font>
    <font>
      <sz val="10"/>
      <name val="Verdana"/>
      <family val="2"/>
    </font>
    <font>
      <b/>
      <sz val="18"/>
      <color indexed="8"/>
      <name val="Verdana"/>
      <family val="2"/>
    </font>
    <font>
      <b/>
      <sz val="16"/>
      <color indexed="12"/>
      <name val="Verdana"/>
      <family val="2"/>
    </font>
    <font>
      <b/>
      <sz val="14"/>
      <color indexed="9"/>
      <name val="Verdana"/>
      <family val="2"/>
    </font>
    <font>
      <sz val="13"/>
      <color indexed="8"/>
      <name val="Verdana"/>
      <family val="2"/>
    </font>
    <font>
      <b/>
      <sz val="13"/>
      <color indexed="8"/>
      <name val="Verdana"/>
      <family val="2"/>
    </font>
    <font>
      <b/>
      <sz val="14"/>
      <color indexed="8"/>
      <name val="Verdana"/>
      <family val="2"/>
    </font>
    <font>
      <b/>
      <sz val="13"/>
      <color indexed="9"/>
      <name val="Verdana"/>
      <family val="2"/>
    </font>
    <font>
      <sz val="13"/>
      <color indexed="9"/>
      <name val="Verdana"/>
      <family val="2"/>
    </font>
    <font>
      <sz val="14"/>
      <color indexed="9"/>
      <name val="Verdana"/>
      <family val="2"/>
    </font>
    <font>
      <sz val="13"/>
      <name val="Verdana"/>
      <family val="2"/>
    </font>
    <font>
      <sz val="13"/>
      <color indexed="12"/>
      <name val="Verdana"/>
      <family val="2"/>
    </font>
    <font>
      <b/>
      <vertAlign val="superscript"/>
      <sz val="20"/>
      <color indexed="8"/>
      <name val="Verdana"/>
      <family val="2"/>
    </font>
    <font>
      <vertAlign val="superscript"/>
      <sz val="13"/>
      <color indexed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0"/>
      <color indexed="10"/>
      <name val="Verdana"/>
      <family val="2"/>
    </font>
    <font>
      <sz val="10"/>
      <color indexed="9"/>
      <name val="Verdana"/>
      <family val="2"/>
    </font>
    <font>
      <sz val="13"/>
      <color indexed="10"/>
      <name val="Verdana"/>
      <family val="2"/>
    </font>
    <font>
      <b/>
      <sz val="2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  <font>
      <sz val="10"/>
      <color theme="0"/>
      <name val="Verdana"/>
      <family val="2"/>
    </font>
    <font>
      <sz val="13"/>
      <color rgb="FFFF0000"/>
      <name val="Verdana"/>
      <family val="2"/>
    </font>
    <font>
      <b/>
      <sz val="20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 wrapText="1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33" borderId="0" xfId="0" applyFont="1" applyFill="1" applyBorder="1" applyAlignment="1">
      <alignment horizontal="center"/>
    </xf>
    <xf numFmtId="1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" fontId="9" fillId="33" borderId="12" xfId="0" applyNumberFormat="1" applyFont="1" applyFill="1" applyBorder="1" applyAlignment="1">
      <alignment horizontal="center" vertical="center"/>
    </xf>
    <xf numFmtId="175" fontId="8" fillId="33" borderId="12" xfId="0" applyNumberFormat="1" applyFont="1" applyFill="1" applyBorder="1" applyAlignment="1">
      <alignment horizontal="center" vertical="center"/>
    </xf>
    <xf numFmtId="175" fontId="8" fillId="33" borderId="13" xfId="0" applyNumberFormat="1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horizontal="center" vertical="center"/>
    </xf>
    <xf numFmtId="4" fontId="9" fillId="33" borderId="14" xfId="0" applyNumberFormat="1" applyFont="1" applyFill="1" applyBorder="1" applyAlignment="1">
      <alignment horizontal="center" vertical="center"/>
    </xf>
    <xf numFmtId="3" fontId="9" fillId="33" borderId="12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 horizontal="center" vertical="center"/>
    </xf>
    <xf numFmtId="175" fontId="8" fillId="0" borderId="17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/>
    </xf>
    <xf numFmtId="3" fontId="56" fillId="33" borderId="0" xfId="0" applyNumberFormat="1" applyFont="1" applyFill="1" applyBorder="1" applyAlignment="1">
      <alignment/>
    </xf>
    <xf numFmtId="171" fontId="56" fillId="33" borderId="0" xfId="49" applyFont="1" applyFill="1" applyBorder="1" applyAlignment="1">
      <alignment/>
    </xf>
    <xf numFmtId="15" fontId="10" fillId="0" borderId="20" xfId="0" applyNumberFormat="1" applyFont="1" applyFill="1" applyBorder="1" applyAlignment="1">
      <alignment vertical="center" wrapText="1"/>
    </xf>
    <xf numFmtId="15" fontId="10" fillId="0" borderId="0" xfId="0" applyNumberFormat="1" applyFont="1" applyFill="1" applyBorder="1" applyAlignment="1">
      <alignment vertical="center" wrapText="1"/>
    </xf>
    <xf numFmtId="15" fontId="10" fillId="0" borderId="21" xfId="0" applyNumberFormat="1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175" fontId="8" fillId="0" borderId="22" xfId="0" applyNumberFormat="1" applyFont="1" applyFill="1" applyBorder="1" applyAlignment="1">
      <alignment horizontal="center" vertical="center"/>
    </xf>
    <xf numFmtId="15" fontId="10" fillId="0" borderId="23" xfId="0" applyNumberFormat="1" applyFont="1" applyFill="1" applyBorder="1" applyAlignment="1">
      <alignment vertical="center" wrapText="1"/>
    </xf>
    <xf numFmtId="15" fontId="10" fillId="0" borderId="24" xfId="0" applyNumberFormat="1" applyFont="1" applyFill="1" applyBorder="1" applyAlignment="1">
      <alignment vertical="center" wrapText="1"/>
    </xf>
    <xf numFmtId="15" fontId="10" fillId="0" borderId="25" xfId="0" applyNumberFormat="1" applyFont="1" applyFill="1" applyBorder="1" applyAlignment="1">
      <alignment vertical="center" wrapText="1"/>
    </xf>
    <xf numFmtId="15" fontId="11" fillId="34" borderId="26" xfId="0" applyNumberFormat="1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3" fontId="11" fillId="34" borderId="26" xfId="0" applyNumberFormat="1" applyFont="1" applyFill="1" applyBorder="1" applyAlignment="1">
      <alignment horizontal="center" vertical="center"/>
    </xf>
    <xf numFmtId="4" fontId="11" fillId="34" borderId="26" xfId="0" applyNumberFormat="1" applyFont="1" applyFill="1" applyBorder="1" applyAlignment="1">
      <alignment horizontal="center" vertical="center"/>
    </xf>
    <xf numFmtId="175" fontId="12" fillId="34" borderId="26" xfId="0" applyNumberFormat="1" applyFont="1" applyFill="1" applyBorder="1" applyAlignment="1">
      <alignment horizontal="center" vertical="center"/>
    </xf>
    <xf numFmtId="175" fontId="12" fillId="34" borderId="29" xfId="0" applyNumberFormat="1" applyFont="1" applyFill="1" applyBorder="1" applyAlignment="1">
      <alignment horizontal="center" vertical="center"/>
    </xf>
    <xf numFmtId="15" fontId="8" fillId="0" borderId="30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15" fontId="11" fillId="34" borderId="28" xfId="0" applyNumberFormat="1" applyFont="1" applyFill="1" applyBorder="1" applyAlignment="1">
      <alignment horizontal="center" vertical="center"/>
    </xf>
    <xf numFmtId="15" fontId="8" fillId="0" borderId="16" xfId="0" applyNumberFormat="1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15" fontId="13" fillId="34" borderId="24" xfId="0" applyNumberFormat="1" applyFont="1" applyFill="1" applyBorder="1" applyAlignment="1">
      <alignment horizontal="center" vertical="center"/>
    </xf>
    <xf numFmtId="1" fontId="7" fillId="34" borderId="24" xfId="0" applyNumberFormat="1" applyFont="1" applyFill="1" applyBorder="1" applyAlignment="1">
      <alignment horizontal="center" vertical="center"/>
    </xf>
    <xf numFmtId="174" fontId="13" fillId="34" borderId="24" xfId="0" applyNumberFormat="1" applyFont="1" applyFill="1" applyBorder="1" applyAlignment="1">
      <alignment horizontal="center" vertical="center"/>
    </xf>
    <xf numFmtId="174" fontId="13" fillId="34" borderId="32" xfId="0" applyNumberFormat="1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57" fillId="35" borderId="0" xfId="0" applyFont="1" applyFill="1" applyBorder="1" applyAlignment="1">
      <alignment/>
    </xf>
    <xf numFmtId="0" fontId="55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15" fontId="11" fillId="34" borderId="33" xfId="0" applyNumberFormat="1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3" fontId="11" fillId="34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/>
    </xf>
    <xf numFmtId="175" fontId="12" fillId="34" borderId="11" xfId="0" applyNumberFormat="1" applyFont="1" applyFill="1" applyBorder="1" applyAlignment="1">
      <alignment horizontal="center" vertical="center"/>
    </xf>
    <xf numFmtId="175" fontId="12" fillId="34" borderId="2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3" fontId="57" fillId="35" borderId="0" xfId="0" applyNumberFormat="1" applyFont="1" applyFill="1" applyBorder="1" applyAlignment="1">
      <alignment/>
    </xf>
    <xf numFmtId="3" fontId="58" fillId="0" borderId="0" xfId="0" applyNumberFormat="1" applyFont="1" applyFill="1" applyBorder="1" applyAlignment="1">
      <alignment/>
    </xf>
    <xf numFmtId="3" fontId="56" fillId="0" borderId="0" xfId="0" applyNumberFormat="1" applyFont="1" applyFill="1" applyBorder="1" applyAlignment="1">
      <alignment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4" fontId="11" fillId="34" borderId="37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15" fontId="9" fillId="35" borderId="38" xfId="0" applyNumberFormat="1" applyFont="1" applyFill="1" applyBorder="1" applyAlignment="1">
      <alignment horizontal="center" vertical="center"/>
    </xf>
    <xf numFmtId="15" fontId="9" fillId="35" borderId="39" xfId="0" applyNumberFormat="1" applyFont="1" applyFill="1" applyBorder="1" applyAlignment="1">
      <alignment horizontal="center" vertical="center"/>
    </xf>
    <xf numFmtId="15" fontId="9" fillId="35" borderId="40" xfId="0" applyNumberFormat="1" applyFont="1" applyFill="1" applyBorder="1" applyAlignment="1">
      <alignment horizontal="center" vertical="center"/>
    </xf>
    <xf numFmtId="15" fontId="8" fillId="35" borderId="41" xfId="0" applyNumberFormat="1" applyFont="1" applyFill="1" applyBorder="1" applyAlignment="1">
      <alignment horizontal="center" vertical="center"/>
    </xf>
    <xf numFmtId="15" fontId="8" fillId="35" borderId="42" xfId="0" applyNumberFormat="1" applyFont="1" applyFill="1" applyBorder="1" applyAlignment="1">
      <alignment horizontal="center" vertical="center"/>
    </xf>
    <xf numFmtId="15" fontId="8" fillId="35" borderId="43" xfId="0" applyNumberFormat="1" applyFont="1" applyFill="1" applyBorder="1" applyAlignment="1">
      <alignment horizontal="center" vertical="center"/>
    </xf>
    <xf numFmtId="15" fontId="8" fillId="35" borderId="44" xfId="0" applyNumberFormat="1" applyFont="1" applyFill="1" applyBorder="1" applyAlignment="1">
      <alignment horizontal="center" vertical="center"/>
    </xf>
    <xf numFmtId="15" fontId="8" fillId="35" borderId="45" xfId="0" applyNumberFormat="1" applyFont="1" applyFill="1" applyBorder="1" applyAlignment="1">
      <alignment horizontal="center" vertical="center"/>
    </xf>
    <xf numFmtId="15" fontId="9" fillId="35" borderId="12" xfId="0" applyNumberFormat="1" applyFont="1" applyFill="1" applyBorder="1" applyAlignment="1">
      <alignment horizontal="center" vertical="center"/>
    </xf>
    <xf numFmtId="175" fontId="8" fillId="33" borderId="46" xfId="0" applyNumberFormat="1" applyFont="1" applyFill="1" applyBorder="1" applyAlignment="1">
      <alignment horizontal="center" vertical="center"/>
    </xf>
    <xf numFmtId="175" fontId="8" fillId="33" borderId="47" xfId="0" applyNumberFormat="1" applyFont="1" applyFill="1" applyBorder="1" applyAlignment="1">
      <alignment horizontal="center" vertical="center"/>
    </xf>
    <xf numFmtId="0" fontId="7" fillId="36" borderId="48" xfId="0" applyFont="1" applyFill="1" applyBorder="1" applyAlignment="1">
      <alignment horizontal="center" vertical="center" wrapText="1"/>
    </xf>
    <xf numFmtId="0" fontId="7" fillId="36" borderId="49" xfId="0" applyFont="1" applyFill="1" applyBorder="1" applyAlignment="1">
      <alignment horizontal="center" vertical="center" wrapText="1"/>
    </xf>
    <xf numFmtId="0" fontId="7" fillId="36" borderId="50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36" borderId="51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7" fillId="36" borderId="52" xfId="0" applyFont="1" applyFill="1" applyBorder="1" applyAlignment="1">
      <alignment horizontal="center" vertical="center" wrapText="1"/>
    </xf>
    <xf numFmtId="0" fontId="7" fillId="36" borderId="44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7" fillId="36" borderId="41" xfId="0" applyFont="1" applyFill="1" applyBorder="1" applyAlignment="1">
      <alignment horizontal="center" vertical="center" wrapText="1"/>
    </xf>
    <xf numFmtId="0" fontId="7" fillId="36" borderId="42" xfId="0" applyFont="1" applyFill="1" applyBorder="1" applyAlignment="1">
      <alignment horizontal="center" vertical="center" wrapText="1"/>
    </xf>
    <xf numFmtId="0" fontId="7" fillId="36" borderId="53" xfId="0" applyFont="1" applyFill="1" applyBorder="1" applyAlignment="1">
      <alignment horizontal="center" vertical="center" wrapText="1"/>
    </xf>
    <xf numFmtId="0" fontId="7" fillId="36" borderId="54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B85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1</xdr:row>
      <xdr:rowOff>133350</xdr:rowOff>
    </xdr:from>
    <xdr:to>
      <xdr:col>10</xdr:col>
      <xdr:colOff>38100</xdr:colOff>
      <xdr:row>7</xdr:row>
      <xdr:rowOff>114300</xdr:rowOff>
    </xdr:to>
    <xdr:pic>
      <xdr:nvPicPr>
        <xdr:cNvPr id="1" name="Imagen 2" descr="Azul_membrete"/>
        <xdr:cNvPicPr preferRelativeResize="1">
          <a:picLocks noChangeAspect="1"/>
        </xdr:cNvPicPr>
      </xdr:nvPicPr>
      <xdr:blipFill>
        <a:blip r:embed="rId1"/>
        <a:srcRect r="13534"/>
        <a:stretch>
          <a:fillRect/>
        </a:stretch>
      </xdr:blipFill>
      <xdr:spPr>
        <a:xfrm>
          <a:off x="5819775" y="295275"/>
          <a:ext cx="5905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177"/>
  <sheetViews>
    <sheetView showGridLines="0" tabSelected="1" zoomScale="70" zoomScaleNormal="70" zoomScaleSheetLayoutView="75" zoomScalePageLayoutView="55" workbookViewId="0" topLeftCell="A147">
      <selection activeCell="K158" sqref="K158"/>
    </sheetView>
  </sheetViews>
  <sheetFormatPr defaultColWidth="11.421875" defaultRowHeight="12.75"/>
  <cols>
    <col min="1" max="1" width="11.421875" style="67" customWidth="1"/>
    <col min="2" max="2" width="11.421875" style="1" customWidth="1"/>
    <col min="3" max="3" width="18.57421875" style="1" customWidth="1"/>
    <col min="4" max="4" width="17.421875" style="1" customWidth="1"/>
    <col min="5" max="5" width="21.140625" style="1" customWidth="1"/>
    <col min="6" max="6" width="34.28125" style="1" customWidth="1"/>
    <col min="7" max="7" width="7.8515625" style="1" customWidth="1"/>
    <col min="8" max="8" width="11.8515625" style="1" customWidth="1"/>
    <col min="9" max="9" width="22.00390625" style="1" customWidth="1"/>
    <col min="10" max="10" width="19.28125" style="1" customWidth="1"/>
    <col min="11" max="11" width="19.421875" style="1" customWidth="1"/>
    <col min="12" max="12" width="20.7109375" style="1" customWidth="1"/>
    <col min="13" max="13" width="26.140625" style="1" customWidth="1"/>
    <col min="14" max="14" width="20.7109375" style="1" customWidth="1"/>
    <col min="15" max="15" width="25.8515625" style="1" customWidth="1"/>
    <col min="16" max="16384" width="11.421875" style="1" customWidth="1"/>
  </cols>
  <sheetData>
    <row r="3" ht="12.75">
      <c r="E3" s="2"/>
    </row>
    <row r="4" ht="12.75">
      <c r="E4" s="2"/>
    </row>
    <row r="10" spans="3:13" ht="22.5">
      <c r="C10" s="98" t="s">
        <v>17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</row>
    <row r="11" spans="3:13" ht="27.75">
      <c r="C11" s="98" t="s">
        <v>20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</row>
    <row r="12" spans="3:13" ht="22.5">
      <c r="C12" s="98">
        <v>2024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</row>
    <row r="13" spans="3:13" ht="22.5">
      <c r="C13" s="98" t="s">
        <v>19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3:13" ht="20.25" thickBot="1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3:13" ht="18.75" customHeight="1">
      <c r="C15" s="99" t="s">
        <v>1</v>
      </c>
      <c r="D15" s="94" t="s">
        <v>2</v>
      </c>
      <c r="E15" s="94" t="s">
        <v>3</v>
      </c>
      <c r="F15" s="94" t="s">
        <v>4</v>
      </c>
      <c r="G15" s="88" t="s">
        <v>12</v>
      </c>
      <c r="H15" s="89"/>
      <c r="I15" s="94" t="s">
        <v>5</v>
      </c>
      <c r="J15" s="94" t="s">
        <v>6</v>
      </c>
      <c r="K15" s="94" t="s">
        <v>7</v>
      </c>
      <c r="L15" s="94" t="s">
        <v>8</v>
      </c>
      <c r="M15" s="101" t="s">
        <v>10</v>
      </c>
    </row>
    <row r="16" spans="3:13" ht="18.75" customHeight="1">
      <c r="C16" s="100"/>
      <c r="D16" s="95"/>
      <c r="E16" s="95"/>
      <c r="F16" s="95"/>
      <c r="G16" s="90"/>
      <c r="H16" s="91"/>
      <c r="I16" s="95"/>
      <c r="J16" s="95"/>
      <c r="K16" s="95"/>
      <c r="L16" s="95"/>
      <c r="M16" s="102"/>
    </row>
    <row r="17" spans="3:13" ht="56.25" customHeight="1" thickBot="1">
      <c r="C17" s="100"/>
      <c r="D17" s="95"/>
      <c r="E17" s="95"/>
      <c r="F17" s="95"/>
      <c r="G17" s="92"/>
      <c r="H17" s="93"/>
      <c r="I17" s="95"/>
      <c r="J17" s="95"/>
      <c r="K17" s="95"/>
      <c r="L17" s="95"/>
      <c r="M17" s="102"/>
    </row>
    <row r="18" spans="3:26" ht="24.75" customHeight="1">
      <c r="C18" s="80" t="s">
        <v>25</v>
      </c>
      <c r="D18" s="83">
        <v>45294</v>
      </c>
      <c r="E18" s="4" t="s">
        <v>26</v>
      </c>
      <c r="F18" s="40" t="s">
        <v>29</v>
      </c>
      <c r="G18" s="71">
        <v>7</v>
      </c>
      <c r="H18" s="13" t="s">
        <v>14</v>
      </c>
      <c r="I18" s="72">
        <v>7</v>
      </c>
      <c r="J18" s="5">
        <v>0</v>
      </c>
      <c r="K18" s="15">
        <v>0</v>
      </c>
      <c r="L18" s="16">
        <v>0</v>
      </c>
      <c r="M18" s="17">
        <v>0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3:26" ht="24.75" customHeight="1">
      <c r="C19" s="81"/>
      <c r="D19" s="83"/>
      <c r="E19" s="4" t="s">
        <v>27</v>
      </c>
      <c r="F19" s="40" t="s">
        <v>30</v>
      </c>
      <c r="G19" s="41">
        <v>14</v>
      </c>
      <c r="H19" s="19" t="s">
        <v>14</v>
      </c>
      <c r="I19" s="73">
        <v>14</v>
      </c>
      <c r="J19" s="5">
        <v>1</v>
      </c>
      <c r="K19" s="15">
        <v>50</v>
      </c>
      <c r="L19" s="16">
        <v>0.99717</v>
      </c>
      <c r="M19" s="17">
        <v>0.07298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3:26" ht="24.75" customHeight="1">
      <c r="C20" s="81"/>
      <c r="D20" s="83"/>
      <c r="E20" s="4" t="s">
        <v>28</v>
      </c>
      <c r="F20" s="40" t="s">
        <v>24</v>
      </c>
      <c r="G20" s="18">
        <v>1</v>
      </c>
      <c r="H20" s="19" t="s">
        <v>13</v>
      </c>
      <c r="I20" s="5">
        <v>21</v>
      </c>
      <c r="J20" s="5">
        <v>0</v>
      </c>
      <c r="K20" s="15">
        <v>0</v>
      </c>
      <c r="L20" s="16">
        <v>0</v>
      </c>
      <c r="M20" s="17">
        <v>0</v>
      </c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3:26" ht="24.75" customHeight="1" thickBot="1">
      <c r="C21" s="82"/>
      <c r="D21" s="84"/>
      <c r="E21" s="85" t="s">
        <v>9</v>
      </c>
      <c r="F21" s="85"/>
      <c r="G21" s="85"/>
      <c r="H21" s="85"/>
      <c r="I21" s="85"/>
      <c r="J21" s="12">
        <f>SUM(J18:J20)</f>
        <v>1</v>
      </c>
      <c r="K21" s="7">
        <f>SUM(K18:K20)</f>
        <v>50</v>
      </c>
      <c r="L21" s="8"/>
      <c r="M21" s="9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3:26" ht="24.75" customHeight="1">
      <c r="C22" s="80" t="s">
        <v>31</v>
      </c>
      <c r="D22" s="83">
        <v>45301</v>
      </c>
      <c r="E22" s="4" t="s">
        <v>35</v>
      </c>
      <c r="F22" s="40" t="s">
        <v>32</v>
      </c>
      <c r="G22" s="71">
        <v>7</v>
      </c>
      <c r="H22" s="13" t="s">
        <v>14</v>
      </c>
      <c r="I22" s="72">
        <v>7</v>
      </c>
      <c r="J22" s="5">
        <v>0</v>
      </c>
      <c r="K22" s="15">
        <v>0</v>
      </c>
      <c r="L22" s="16">
        <v>0</v>
      </c>
      <c r="M22" s="17">
        <v>0</v>
      </c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3:26" ht="24.75" customHeight="1">
      <c r="C23" s="81"/>
      <c r="D23" s="83"/>
      <c r="E23" s="4" t="s">
        <v>36</v>
      </c>
      <c r="F23" s="40" t="s">
        <v>33</v>
      </c>
      <c r="G23" s="41">
        <v>14</v>
      </c>
      <c r="H23" s="19" t="s">
        <v>14</v>
      </c>
      <c r="I23" s="73">
        <v>14</v>
      </c>
      <c r="J23" s="5">
        <v>0</v>
      </c>
      <c r="K23" s="15">
        <v>0</v>
      </c>
      <c r="L23" s="16">
        <v>0</v>
      </c>
      <c r="M23" s="17">
        <v>0</v>
      </c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3:26" ht="24.75" customHeight="1">
      <c r="C24" s="81"/>
      <c r="D24" s="83"/>
      <c r="E24" s="4" t="s">
        <v>37</v>
      </c>
      <c r="F24" s="40" t="s">
        <v>34</v>
      </c>
      <c r="G24" s="18">
        <v>1</v>
      </c>
      <c r="H24" s="19" t="s">
        <v>13</v>
      </c>
      <c r="I24" s="5">
        <v>28</v>
      </c>
      <c r="J24" s="5">
        <v>3</v>
      </c>
      <c r="K24" s="15">
        <v>192</v>
      </c>
      <c r="L24" s="16">
        <v>0.99339</v>
      </c>
      <c r="M24" s="17">
        <v>0.08549</v>
      </c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3:26" ht="24.75" customHeight="1" thickBot="1">
      <c r="C25" s="82"/>
      <c r="D25" s="84"/>
      <c r="E25" s="85" t="s">
        <v>9</v>
      </c>
      <c r="F25" s="85"/>
      <c r="G25" s="85"/>
      <c r="H25" s="85"/>
      <c r="I25" s="85"/>
      <c r="J25" s="12">
        <f>SUM(J22:J24)</f>
        <v>3</v>
      </c>
      <c r="K25" s="7">
        <f>SUM(K22:K24)</f>
        <v>192</v>
      </c>
      <c r="L25" s="8"/>
      <c r="M25" s="9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3:26" ht="24.75" customHeight="1">
      <c r="C26" s="80" t="s">
        <v>38</v>
      </c>
      <c r="D26" s="83">
        <v>45308</v>
      </c>
      <c r="E26" s="4" t="s">
        <v>41</v>
      </c>
      <c r="F26" s="40" t="s">
        <v>39</v>
      </c>
      <c r="G26" s="71">
        <v>7</v>
      </c>
      <c r="H26" s="13" t="s">
        <v>14</v>
      </c>
      <c r="I26" s="72">
        <v>7</v>
      </c>
      <c r="J26" s="5">
        <v>0</v>
      </c>
      <c r="K26" s="15">
        <v>0</v>
      </c>
      <c r="L26" s="16">
        <v>0</v>
      </c>
      <c r="M26" s="17">
        <v>0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3:26" ht="24.75" customHeight="1">
      <c r="C27" s="81"/>
      <c r="D27" s="83"/>
      <c r="E27" s="4" t="s">
        <v>42</v>
      </c>
      <c r="F27" s="40" t="s">
        <v>40</v>
      </c>
      <c r="G27" s="41">
        <v>14</v>
      </c>
      <c r="H27" s="19" t="s">
        <v>14</v>
      </c>
      <c r="I27" s="73">
        <v>14</v>
      </c>
      <c r="J27" s="5">
        <v>0</v>
      </c>
      <c r="K27" s="15">
        <v>0</v>
      </c>
      <c r="L27" s="16">
        <v>0</v>
      </c>
      <c r="M27" s="17">
        <v>0</v>
      </c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3:26" ht="24.75" customHeight="1">
      <c r="C28" s="81"/>
      <c r="D28" s="83"/>
      <c r="E28" s="4" t="s">
        <v>37</v>
      </c>
      <c r="F28" s="40" t="s">
        <v>34</v>
      </c>
      <c r="G28" s="18">
        <v>1</v>
      </c>
      <c r="H28" s="19" t="s">
        <v>13</v>
      </c>
      <c r="I28" s="5">
        <v>21</v>
      </c>
      <c r="J28" s="5">
        <v>3</v>
      </c>
      <c r="K28" s="15">
        <v>239</v>
      </c>
      <c r="L28" s="16">
        <v>0.99504</v>
      </c>
      <c r="M28" s="17">
        <v>0.08545</v>
      </c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3:26" ht="24.75" customHeight="1" thickBot="1">
      <c r="C29" s="82"/>
      <c r="D29" s="84"/>
      <c r="E29" s="85" t="s">
        <v>9</v>
      </c>
      <c r="F29" s="85"/>
      <c r="G29" s="85"/>
      <c r="H29" s="85"/>
      <c r="I29" s="85"/>
      <c r="J29" s="12">
        <f>SUM(J26:J28)</f>
        <v>3</v>
      </c>
      <c r="K29" s="7">
        <f>SUM(K26:K28)</f>
        <v>239</v>
      </c>
      <c r="L29" s="8"/>
      <c r="M29" s="9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3:26" ht="24.75" customHeight="1">
      <c r="C30" s="80" t="s">
        <v>43</v>
      </c>
      <c r="D30" s="83">
        <v>45315</v>
      </c>
      <c r="E30" s="4" t="s">
        <v>47</v>
      </c>
      <c r="F30" s="40" t="s">
        <v>44</v>
      </c>
      <c r="G30" s="71">
        <v>7</v>
      </c>
      <c r="H30" s="13" t="s">
        <v>14</v>
      </c>
      <c r="I30" s="72">
        <v>7</v>
      </c>
      <c r="J30" s="5">
        <v>0</v>
      </c>
      <c r="K30" s="15">
        <v>0</v>
      </c>
      <c r="L30" s="16">
        <v>0</v>
      </c>
      <c r="M30" s="17">
        <v>0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3:26" ht="24.75" customHeight="1">
      <c r="C31" s="81"/>
      <c r="D31" s="83"/>
      <c r="E31" s="4" t="s">
        <v>48</v>
      </c>
      <c r="F31" s="40" t="s">
        <v>45</v>
      </c>
      <c r="G31" s="41">
        <v>14</v>
      </c>
      <c r="H31" s="19" t="s">
        <v>14</v>
      </c>
      <c r="I31" s="73">
        <v>14</v>
      </c>
      <c r="J31" s="5">
        <v>0</v>
      </c>
      <c r="K31" s="15">
        <v>0</v>
      </c>
      <c r="L31" s="16">
        <v>0</v>
      </c>
      <c r="M31" s="17">
        <v>0</v>
      </c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3:26" ht="24.75" customHeight="1">
      <c r="C32" s="81"/>
      <c r="D32" s="83"/>
      <c r="E32" s="4" t="s">
        <v>49</v>
      </c>
      <c r="F32" s="40" t="s">
        <v>46</v>
      </c>
      <c r="G32" s="18">
        <v>1</v>
      </c>
      <c r="H32" s="19" t="s">
        <v>13</v>
      </c>
      <c r="I32" s="5">
        <v>28</v>
      </c>
      <c r="J32" s="5">
        <v>3</v>
      </c>
      <c r="K32" s="15">
        <v>644.5</v>
      </c>
      <c r="L32" s="16">
        <v>0.9934</v>
      </c>
      <c r="M32" s="17">
        <v>0.08543</v>
      </c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3:26" ht="24.75" customHeight="1" thickBot="1">
      <c r="C33" s="82"/>
      <c r="D33" s="84"/>
      <c r="E33" s="85" t="s">
        <v>9</v>
      </c>
      <c r="F33" s="85"/>
      <c r="G33" s="85"/>
      <c r="H33" s="85"/>
      <c r="I33" s="85"/>
      <c r="J33" s="12">
        <f>SUM(J30:J32)</f>
        <v>3</v>
      </c>
      <c r="K33" s="7">
        <f>SUM(K30:K32)</f>
        <v>644.5</v>
      </c>
      <c r="L33" s="8"/>
      <c r="M33" s="9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3:26" ht="24.75" customHeight="1">
      <c r="C34" s="80" t="s">
        <v>54</v>
      </c>
      <c r="D34" s="83">
        <v>45322</v>
      </c>
      <c r="E34" s="4" t="s">
        <v>52</v>
      </c>
      <c r="F34" s="40" t="s">
        <v>50</v>
      </c>
      <c r="G34" s="71">
        <v>7</v>
      </c>
      <c r="H34" s="13" t="s">
        <v>14</v>
      </c>
      <c r="I34" s="72">
        <v>7</v>
      </c>
      <c r="J34" s="5">
        <v>0</v>
      </c>
      <c r="K34" s="15">
        <v>0</v>
      </c>
      <c r="L34" s="16">
        <v>0</v>
      </c>
      <c r="M34" s="17">
        <v>0</v>
      </c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3:26" ht="24.75" customHeight="1">
      <c r="C35" s="81"/>
      <c r="D35" s="83"/>
      <c r="E35" s="4" t="s">
        <v>53</v>
      </c>
      <c r="F35" s="40" t="s">
        <v>51</v>
      </c>
      <c r="G35" s="41">
        <v>14</v>
      </c>
      <c r="H35" s="19" t="s">
        <v>14</v>
      </c>
      <c r="I35" s="73">
        <v>14</v>
      </c>
      <c r="J35" s="5">
        <v>0</v>
      </c>
      <c r="K35" s="15">
        <v>0</v>
      </c>
      <c r="L35" s="16">
        <v>0</v>
      </c>
      <c r="M35" s="17">
        <v>0</v>
      </c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3:26" ht="24.75" customHeight="1">
      <c r="C36" s="81"/>
      <c r="D36" s="83"/>
      <c r="E36" s="4" t="s">
        <v>49</v>
      </c>
      <c r="F36" s="40" t="s">
        <v>46</v>
      </c>
      <c r="G36" s="18">
        <v>1</v>
      </c>
      <c r="H36" s="19" t="s">
        <v>13</v>
      </c>
      <c r="I36" s="5">
        <v>21</v>
      </c>
      <c r="J36" s="5">
        <v>0</v>
      </c>
      <c r="K36" s="15">
        <v>0</v>
      </c>
      <c r="L36" s="16">
        <v>0</v>
      </c>
      <c r="M36" s="17">
        <v>0</v>
      </c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3:26" ht="24.75" customHeight="1" thickBot="1">
      <c r="C37" s="82"/>
      <c r="D37" s="84"/>
      <c r="E37" s="85" t="s">
        <v>9</v>
      </c>
      <c r="F37" s="85"/>
      <c r="G37" s="85"/>
      <c r="H37" s="85"/>
      <c r="I37" s="85"/>
      <c r="J37" s="12">
        <f>SUM(J34:J36)</f>
        <v>0</v>
      </c>
      <c r="K37" s="7">
        <f>SUM(K34:K36)</f>
        <v>0</v>
      </c>
      <c r="L37" s="8"/>
      <c r="M37" s="9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3:26" ht="24.75" customHeight="1" thickBot="1">
      <c r="C38" s="77" t="s">
        <v>23</v>
      </c>
      <c r="D38" s="78"/>
      <c r="E38" s="78"/>
      <c r="F38" s="78"/>
      <c r="G38" s="78"/>
      <c r="H38" s="78"/>
      <c r="I38" s="79"/>
      <c r="J38" s="10">
        <f>+J37+J33+J29+J25+J21</f>
        <v>10</v>
      </c>
      <c r="K38" s="11">
        <f>+K37+K33+K29+K25+K21</f>
        <v>1125.5</v>
      </c>
      <c r="L38" s="86"/>
      <c r="M38" s="87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3:26" ht="24.75" customHeight="1">
      <c r="C39" s="80" t="s">
        <v>62</v>
      </c>
      <c r="D39" s="83">
        <v>45329</v>
      </c>
      <c r="E39" s="4" t="s">
        <v>58</v>
      </c>
      <c r="F39" s="40" t="s">
        <v>55</v>
      </c>
      <c r="G39" s="71">
        <v>7</v>
      </c>
      <c r="H39" s="13" t="s">
        <v>14</v>
      </c>
      <c r="I39" s="72">
        <v>7</v>
      </c>
      <c r="J39" s="5">
        <v>1</v>
      </c>
      <c r="K39" s="15">
        <v>400.5</v>
      </c>
      <c r="L39" s="16">
        <v>0.99863</v>
      </c>
      <c r="M39" s="17">
        <v>0.07055</v>
      </c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3:26" ht="24.75" customHeight="1">
      <c r="C40" s="81"/>
      <c r="D40" s="83"/>
      <c r="E40" s="4" t="s">
        <v>59</v>
      </c>
      <c r="F40" s="40" t="s">
        <v>56</v>
      </c>
      <c r="G40" s="41">
        <v>14</v>
      </c>
      <c r="H40" s="19" t="s">
        <v>14</v>
      </c>
      <c r="I40" s="73">
        <v>14</v>
      </c>
      <c r="J40" s="5">
        <v>0</v>
      </c>
      <c r="K40" s="15">
        <v>0</v>
      </c>
      <c r="L40" s="16">
        <v>0</v>
      </c>
      <c r="M40" s="17">
        <v>0</v>
      </c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3:26" ht="24.75" customHeight="1">
      <c r="C41" s="81"/>
      <c r="D41" s="83"/>
      <c r="E41" s="4" t="s">
        <v>60</v>
      </c>
      <c r="F41" s="40" t="s">
        <v>57</v>
      </c>
      <c r="G41" s="18">
        <v>1</v>
      </c>
      <c r="H41" s="19" t="s">
        <v>13</v>
      </c>
      <c r="I41" s="5">
        <v>28</v>
      </c>
      <c r="J41" s="5">
        <v>2</v>
      </c>
      <c r="K41" s="15">
        <v>104.5</v>
      </c>
      <c r="L41" s="16">
        <v>0.9934</v>
      </c>
      <c r="M41" s="17">
        <v>0.08544</v>
      </c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3:26" ht="24.75" customHeight="1" thickBot="1">
      <c r="C42" s="82"/>
      <c r="D42" s="84"/>
      <c r="E42" s="85" t="s">
        <v>9</v>
      </c>
      <c r="F42" s="85"/>
      <c r="G42" s="85"/>
      <c r="H42" s="85"/>
      <c r="I42" s="85"/>
      <c r="J42" s="12">
        <f>SUM(J39:J41)</f>
        <v>3</v>
      </c>
      <c r="K42" s="7">
        <f>SUM(K39:K41)</f>
        <v>505</v>
      </c>
      <c r="L42" s="8"/>
      <c r="M42" s="9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3:26" ht="24.75" customHeight="1">
      <c r="C43" s="80" t="s">
        <v>63</v>
      </c>
      <c r="D43" s="83">
        <v>45336</v>
      </c>
      <c r="E43" s="4" t="s">
        <v>66</v>
      </c>
      <c r="F43" s="40" t="s">
        <v>64</v>
      </c>
      <c r="G43" s="71">
        <v>7</v>
      </c>
      <c r="H43" s="13" t="s">
        <v>14</v>
      </c>
      <c r="I43" s="72">
        <v>7</v>
      </c>
      <c r="J43" s="5">
        <v>1</v>
      </c>
      <c r="K43" s="15">
        <v>50</v>
      </c>
      <c r="L43" s="16">
        <v>0.99863</v>
      </c>
      <c r="M43" s="17">
        <v>0.07055</v>
      </c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3:26" ht="24.75" customHeight="1">
      <c r="C44" s="81"/>
      <c r="D44" s="83"/>
      <c r="E44" s="4" t="s">
        <v>67</v>
      </c>
      <c r="F44" s="40" t="s">
        <v>65</v>
      </c>
      <c r="G44" s="41">
        <v>14</v>
      </c>
      <c r="H44" s="19" t="s">
        <v>14</v>
      </c>
      <c r="I44" s="73">
        <v>14</v>
      </c>
      <c r="J44" s="5">
        <v>0</v>
      </c>
      <c r="K44" s="15">
        <v>0</v>
      </c>
      <c r="L44" s="16">
        <v>0</v>
      </c>
      <c r="M44" s="17">
        <v>0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3:26" ht="24.75" customHeight="1">
      <c r="C45" s="81"/>
      <c r="D45" s="83"/>
      <c r="E45" s="4" t="s">
        <v>60</v>
      </c>
      <c r="F45" s="40" t="s">
        <v>57</v>
      </c>
      <c r="G45" s="18">
        <v>1</v>
      </c>
      <c r="H45" s="19" t="s">
        <v>13</v>
      </c>
      <c r="I45" s="5">
        <v>21</v>
      </c>
      <c r="J45" s="5">
        <v>0</v>
      </c>
      <c r="K45" s="15">
        <v>0</v>
      </c>
      <c r="L45" s="16">
        <v>0</v>
      </c>
      <c r="M45" s="17">
        <v>0</v>
      </c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3:26" ht="24.75" customHeight="1" thickBot="1">
      <c r="C46" s="82"/>
      <c r="D46" s="84"/>
      <c r="E46" s="85" t="s">
        <v>9</v>
      </c>
      <c r="F46" s="85"/>
      <c r="G46" s="85"/>
      <c r="H46" s="85"/>
      <c r="I46" s="85"/>
      <c r="J46" s="12">
        <f>SUM(J43:J45)</f>
        <v>1</v>
      </c>
      <c r="K46" s="7">
        <f>SUM(K43:K45)</f>
        <v>50</v>
      </c>
      <c r="L46" s="8"/>
      <c r="M46" s="9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3:26" ht="24.75" customHeight="1">
      <c r="C47" s="80" t="s">
        <v>68</v>
      </c>
      <c r="D47" s="83">
        <v>45343</v>
      </c>
      <c r="E47" s="4" t="s">
        <v>72</v>
      </c>
      <c r="F47" s="40" t="s">
        <v>69</v>
      </c>
      <c r="G47" s="71">
        <v>7</v>
      </c>
      <c r="H47" s="13" t="s">
        <v>14</v>
      </c>
      <c r="I47" s="72">
        <v>7</v>
      </c>
      <c r="J47" s="5">
        <v>1</v>
      </c>
      <c r="K47" s="15">
        <v>100</v>
      </c>
      <c r="L47" s="16">
        <v>0.99863</v>
      </c>
      <c r="M47" s="17">
        <v>0.07055</v>
      </c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3:26" ht="24.75" customHeight="1">
      <c r="C48" s="81"/>
      <c r="D48" s="83"/>
      <c r="E48" s="4" t="s">
        <v>73</v>
      </c>
      <c r="F48" s="40" t="s">
        <v>70</v>
      </c>
      <c r="G48" s="41">
        <v>14</v>
      </c>
      <c r="H48" s="19" t="s">
        <v>14</v>
      </c>
      <c r="I48" s="73">
        <v>14</v>
      </c>
      <c r="J48" s="5">
        <v>0</v>
      </c>
      <c r="K48" s="15">
        <v>0</v>
      </c>
      <c r="L48" s="16">
        <v>0</v>
      </c>
      <c r="M48" s="17">
        <v>0</v>
      </c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3:26" ht="24.75" customHeight="1">
      <c r="C49" s="81"/>
      <c r="D49" s="83"/>
      <c r="E49" s="4" t="s">
        <v>74</v>
      </c>
      <c r="F49" s="40" t="s">
        <v>71</v>
      </c>
      <c r="G49" s="18">
        <v>1</v>
      </c>
      <c r="H49" s="19" t="s">
        <v>13</v>
      </c>
      <c r="I49" s="5">
        <v>28</v>
      </c>
      <c r="J49" s="5">
        <v>0</v>
      </c>
      <c r="K49" s="15">
        <v>0</v>
      </c>
      <c r="L49" s="16">
        <v>0</v>
      </c>
      <c r="M49" s="17">
        <v>0</v>
      </c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3:26" ht="24.75" customHeight="1" thickBot="1">
      <c r="C50" s="82"/>
      <c r="D50" s="84"/>
      <c r="E50" s="85" t="s">
        <v>9</v>
      </c>
      <c r="F50" s="85"/>
      <c r="G50" s="85"/>
      <c r="H50" s="85"/>
      <c r="I50" s="85"/>
      <c r="J50" s="12">
        <f>SUM(J47:J49)</f>
        <v>1</v>
      </c>
      <c r="K50" s="7">
        <f>SUM(K47:K49)</f>
        <v>100</v>
      </c>
      <c r="L50" s="8"/>
      <c r="M50" s="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3:26" ht="24.75" customHeight="1">
      <c r="C51" s="80" t="s">
        <v>75</v>
      </c>
      <c r="D51" s="83">
        <v>45350</v>
      </c>
      <c r="E51" s="4" t="s">
        <v>78</v>
      </c>
      <c r="F51" s="40" t="s">
        <v>76</v>
      </c>
      <c r="G51" s="71">
        <v>7</v>
      </c>
      <c r="H51" s="13" t="s">
        <v>14</v>
      </c>
      <c r="I51" s="72">
        <v>7</v>
      </c>
      <c r="J51" s="5">
        <v>1</v>
      </c>
      <c r="K51" s="15">
        <v>50</v>
      </c>
      <c r="L51" s="16">
        <v>0.99863</v>
      </c>
      <c r="M51" s="17">
        <v>0.07055</v>
      </c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3:26" ht="24.75" customHeight="1">
      <c r="C52" s="81"/>
      <c r="D52" s="83"/>
      <c r="E52" s="4" t="s">
        <v>79</v>
      </c>
      <c r="F52" s="40" t="s">
        <v>77</v>
      </c>
      <c r="G52" s="41">
        <v>14</v>
      </c>
      <c r="H52" s="19" t="s">
        <v>14</v>
      </c>
      <c r="I52" s="73">
        <v>14</v>
      </c>
      <c r="J52" s="5">
        <v>1</v>
      </c>
      <c r="K52" s="15">
        <v>50</v>
      </c>
      <c r="L52" s="16">
        <v>0.99717</v>
      </c>
      <c r="M52" s="17">
        <v>0.07298</v>
      </c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3:26" ht="24.75" customHeight="1">
      <c r="C53" s="81"/>
      <c r="D53" s="83"/>
      <c r="E53" s="4" t="s">
        <v>74</v>
      </c>
      <c r="F53" s="40" t="s">
        <v>71</v>
      </c>
      <c r="G53" s="18">
        <v>1</v>
      </c>
      <c r="H53" s="19" t="s">
        <v>13</v>
      </c>
      <c r="I53" s="5">
        <v>21</v>
      </c>
      <c r="J53" s="5">
        <v>0</v>
      </c>
      <c r="K53" s="15">
        <v>0</v>
      </c>
      <c r="L53" s="16">
        <v>0</v>
      </c>
      <c r="M53" s="17">
        <v>0</v>
      </c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3:26" ht="24.75" customHeight="1" thickBot="1">
      <c r="C54" s="82"/>
      <c r="D54" s="84"/>
      <c r="E54" s="85" t="s">
        <v>9</v>
      </c>
      <c r="F54" s="85"/>
      <c r="G54" s="85"/>
      <c r="H54" s="85"/>
      <c r="I54" s="85"/>
      <c r="J54" s="12">
        <f>SUM(J51:J53)</f>
        <v>2</v>
      </c>
      <c r="K54" s="7">
        <f>SUM(K51:K53)</f>
        <v>100</v>
      </c>
      <c r="L54" s="8"/>
      <c r="M54" s="9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3:26" ht="24.75" customHeight="1" thickBot="1">
      <c r="C55" s="77" t="s">
        <v>61</v>
      </c>
      <c r="D55" s="78"/>
      <c r="E55" s="78"/>
      <c r="F55" s="78"/>
      <c r="G55" s="78"/>
      <c r="H55" s="78"/>
      <c r="I55" s="79"/>
      <c r="J55" s="10">
        <f>+J42+J46+J50+J54</f>
        <v>7</v>
      </c>
      <c r="K55" s="11">
        <f>+K42+K46+K50+K54</f>
        <v>755</v>
      </c>
      <c r="L55" s="86"/>
      <c r="M55" s="87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3:26" ht="24.75" customHeight="1">
      <c r="C56" s="80" t="s">
        <v>80</v>
      </c>
      <c r="D56" s="83">
        <v>45357</v>
      </c>
      <c r="E56" s="4" t="s">
        <v>84</v>
      </c>
      <c r="F56" s="40" t="s">
        <v>81</v>
      </c>
      <c r="G56" s="71">
        <v>7</v>
      </c>
      <c r="H56" s="13" t="s">
        <v>14</v>
      </c>
      <c r="I56" s="72">
        <v>7</v>
      </c>
      <c r="J56" s="5">
        <v>0</v>
      </c>
      <c r="K56" s="15">
        <v>0</v>
      </c>
      <c r="L56" s="16">
        <v>0</v>
      </c>
      <c r="M56" s="17">
        <v>0</v>
      </c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3:26" ht="24.75" customHeight="1">
      <c r="C57" s="81"/>
      <c r="D57" s="83"/>
      <c r="E57" s="4" t="s">
        <v>85</v>
      </c>
      <c r="F57" s="40" t="s">
        <v>82</v>
      </c>
      <c r="G57" s="41">
        <v>14</v>
      </c>
      <c r="H57" s="19" t="s">
        <v>14</v>
      </c>
      <c r="I57" s="73">
        <v>14</v>
      </c>
      <c r="J57" s="5">
        <v>1</v>
      </c>
      <c r="K57" s="15">
        <v>10</v>
      </c>
      <c r="L57" s="16">
        <v>0.99717</v>
      </c>
      <c r="M57" s="17">
        <v>0.07298</v>
      </c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3:26" ht="24.75" customHeight="1">
      <c r="C58" s="81"/>
      <c r="D58" s="83"/>
      <c r="E58" s="4" t="s">
        <v>86</v>
      </c>
      <c r="F58" s="40" t="s">
        <v>83</v>
      </c>
      <c r="G58" s="18">
        <v>1</v>
      </c>
      <c r="H58" s="19" t="s">
        <v>13</v>
      </c>
      <c r="I58" s="5">
        <v>28</v>
      </c>
      <c r="J58" s="5">
        <v>1</v>
      </c>
      <c r="K58" s="15">
        <v>130</v>
      </c>
      <c r="L58" s="16">
        <v>0.9934</v>
      </c>
      <c r="M58" s="17">
        <v>0.08542</v>
      </c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3:26" ht="24.75" customHeight="1" thickBot="1">
      <c r="C59" s="82"/>
      <c r="D59" s="84"/>
      <c r="E59" s="85" t="s">
        <v>9</v>
      </c>
      <c r="F59" s="85"/>
      <c r="G59" s="85"/>
      <c r="H59" s="85"/>
      <c r="I59" s="85"/>
      <c r="J59" s="12">
        <f>SUM(J56:J58)</f>
        <v>2</v>
      </c>
      <c r="K59" s="7">
        <f>SUM(K56:K58)</f>
        <v>140</v>
      </c>
      <c r="L59" s="8"/>
      <c r="M59" s="9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3:26" ht="24.75" customHeight="1">
      <c r="C60" s="80" t="s">
        <v>88</v>
      </c>
      <c r="D60" s="83">
        <v>45364</v>
      </c>
      <c r="E60" s="4" t="s">
        <v>90</v>
      </c>
      <c r="F60" s="40" t="s">
        <v>89</v>
      </c>
      <c r="G60" s="71">
        <v>7</v>
      </c>
      <c r="H60" s="13" t="s">
        <v>14</v>
      </c>
      <c r="I60" s="72">
        <v>7</v>
      </c>
      <c r="J60" s="5">
        <v>1</v>
      </c>
      <c r="K60" s="15">
        <v>120</v>
      </c>
      <c r="L60" s="16">
        <v>0.99863</v>
      </c>
      <c r="M60" s="17">
        <v>0.07055</v>
      </c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3:26" ht="24.75" customHeight="1">
      <c r="C61" s="81"/>
      <c r="D61" s="83"/>
      <c r="E61" s="4" t="s">
        <v>86</v>
      </c>
      <c r="F61" s="40" t="s">
        <v>83</v>
      </c>
      <c r="G61" s="18">
        <v>1</v>
      </c>
      <c r="H61" s="19" t="s">
        <v>13</v>
      </c>
      <c r="I61" s="5">
        <v>21</v>
      </c>
      <c r="J61" s="5">
        <v>4</v>
      </c>
      <c r="K61" s="15">
        <v>1135.25</v>
      </c>
      <c r="L61" s="16">
        <v>0.99553</v>
      </c>
      <c r="M61" s="17">
        <v>0.07697</v>
      </c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3:26" ht="24.75" customHeight="1" thickBot="1">
      <c r="C62" s="82"/>
      <c r="D62" s="84"/>
      <c r="E62" s="85" t="s">
        <v>9</v>
      </c>
      <c r="F62" s="85"/>
      <c r="G62" s="85"/>
      <c r="H62" s="85"/>
      <c r="I62" s="85"/>
      <c r="J62" s="12">
        <f>SUM(J60:J61)</f>
        <v>5</v>
      </c>
      <c r="K62" s="7">
        <f>SUM(K60:K61)</f>
        <v>1255.25</v>
      </c>
      <c r="L62" s="8"/>
      <c r="M62" s="9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3:26" ht="24.75" customHeight="1">
      <c r="C63" s="80" t="s">
        <v>91</v>
      </c>
      <c r="D63" s="83">
        <v>45371</v>
      </c>
      <c r="E63" s="4" t="s">
        <v>93</v>
      </c>
      <c r="F63" s="40" t="s">
        <v>92</v>
      </c>
      <c r="G63" s="71">
        <v>14</v>
      </c>
      <c r="H63" s="13" t="s">
        <v>14</v>
      </c>
      <c r="I63" s="72">
        <v>14</v>
      </c>
      <c r="J63" s="5">
        <v>0</v>
      </c>
      <c r="K63" s="15">
        <v>0</v>
      </c>
      <c r="L63" s="16">
        <v>0</v>
      </c>
      <c r="M63" s="17">
        <v>0</v>
      </c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3:26" ht="24.75" customHeight="1">
      <c r="C64" s="81"/>
      <c r="D64" s="83"/>
      <c r="E64" s="4" t="s">
        <v>94</v>
      </c>
      <c r="F64" s="40" t="s">
        <v>95</v>
      </c>
      <c r="G64" s="18">
        <v>1</v>
      </c>
      <c r="H64" s="19" t="s">
        <v>13</v>
      </c>
      <c r="I64" s="5">
        <v>28</v>
      </c>
      <c r="J64" s="5">
        <v>1</v>
      </c>
      <c r="K64" s="15">
        <v>18</v>
      </c>
      <c r="L64" s="16">
        <v>0.99405</v>
      </c>
      <c r="M64" s="17">
        <v>0.07696</v>
      </c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3:26" ht="24.75" customHeight="1" thickBot="1">
      <c r="C65" s="82"/>
      <c r="D65" s="84"/>
      <c r="E65" s="85" t="s">
        <v>9</v>
      </c>
      <c r="F65" s="85"/>
      <c r="G65" s="85"/>
      <c r="H65" s="85"/>
      <c r="I65" s="85"/>
      <c r="J65" s="12">
        <f>SUM(J63:J64)</f>
        <v>1</v>
      </c>
      <c r="K65" s="7">
        <f>SUM(K63:K64)</f>
        <v>18</v>
      </c>
      <c r="L65" s="8"/>
      <c r="M65" s="9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3:26" ht="24.75" customHeight="1" thickBot="1">
      <c r="C66" s="77" t="s">
        <v>87</v>
      </c>
      <c r="D66" s="78"/>
      <c r="E66" s="78"/>
      <c r="F66" s="78"/>
      <c r="G66" s="78"/>
      <c r="H66" s="78"/>
      <c r="I66" s="79"/>
      <c r="J66" s="10">
        <f>+J59+J62+J65</f>
        <v>8</v>
      </c>
      <c r="K66" s="11">
        <f>+K59+K62+K65</f>
        <v>1413.25</v>
      </c>
      <c r="L66" s="86"/>
      <c r="M66" s="87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3:26" ht="24.75" customHeight="1">
      <c r="C67" s="80" t="s">
        <v>97</v>
      </c>
      <c r="D67" s="83">
        <v>45385</v>
      </c>
      <c r="E67" s="4" t="s">
        <v>101</v>
      </c>
      <c r="F67" s="40" t="s">
        <v>98</v>
      </c>
      <c r="G67" s="71">
        <v>7</v>
      </c>
      <c r="H67" s="13" t="s">
        <v>14</v>
      </c>
      <c r="I67" s="72">
        <v>7</v>
      </c>
      <c r="J67" s="5">
        <v>1</v>
      </c>
      <c r="K67" s="15">
        <v>60</v>
      </c>
      <c r="L67" s="16">
        <v>0.99863</v>
      </c>
      <c r="M67" s="17">
        <v>0.07055</v>
      </c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3:26" ht="24.75" customHeight="1">
      <c r="C68" s="81"/>
      <c r="D68" s="83"/>
      <c r="E68" s="4" t="s">
        <v>102</v>
      </c>
      <c r="F68" s="40" t="s">
        <v>99</v>
      </c>
      <c r="G68" s="41">
        <v>14</v>
      </c>
      <c r="H68" s="19" t="s">
        <v>14</v>
      </c>
      <c r="I68" s="73">
        <v>14</v>
      </c>
      <c r="J68" s="5">
        <v>1</v>
      </c>
      <c r="K68" s="15">
        <v>14.5</v>
      </c>
      <c r="L68" s="16">
        <v>0.99717</v>
      </c>
      <c r="M68" s="17">
        <v>0.07298</v>
      </c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3:26" ht="24.75" customHeight="1">
      <c r="C69" s="81"/>
      <c r="D69" s="83"/>
      <c r="E69" s="4" t="s">
        <v>103</v>
      </c>
      <c r="F69" s="40" t="s">
        <v>100</v>
      </c>
      <c r="G69" s="18">
        <v>1</v>
      </c>
      <c r="H69" s="19" t="s">
        <v>13</v>
      </c>
      <c r="I69" s="5">
        <v>28</v>
      </c>
      <c r="J69" s="5">
        <v>3</v>
      </c>
      <c r="K69" s="15">
        <v>855.5</v>
      </c>
      <c r="L69" s="16">
        <v>0.99405</v>
      </c>
      <c r="M69" s="17">
        <v>0.07696</v>
      </c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3:26" ht="24.75" customHeight="1" thickBot="1">
      <c r="C70" s="82"/>
      <c r="D70" s="84"/>
      <c r="E70" s="85" t="s">
        <v>9</v>
      </c>
      <c r="F70" s="85"/>
      <c r="G70" s="85"/>
      <c r="H70" s="85"/>
      <c r="I70" s="85"/>
      <c r="J70" s="12">
        <f>SUM(J67:J69)</f>
        <v>5</v>
      </c>
      <c r="K70" s="7">
        <f>SUM(K67:K69)</f>
        <v>930</v>
      </c>
      <c r="L70" s="8"/>
      <c r="M70" s="9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3:26" ht="24.75" customHeight="1">
      <c r="C71" s="80" t="s">
        <v>104</v>
      </c>
      <c r="D71" s="83">
        <v>45392</v>
      </c>
      <c r="E71" s="4" t="s">
        <v>107</v>
      </c>
      <c r="F71" s="40" t="s">
        <v>105</v>
      </c>
      <c r="G71" s="71">
        <v>7</v>
      </c>
      <c r="H71" s="13" t="s">
        <v>14</v>
      </c>
      <c r="I71" s="72">
        <v>7</v>
      </c>
      <c r="J71" s="5">
        <v>1</v>
      </c>
      <c r="K71" s="15">
        <v>30</v>
      </c>
      <c r="L71" s="16">
        <v>0.99863</v>
      </c>
      <c r="M71" s="17">
        <v>0.07055</v>
      </c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3:26" ht="24.75" customHeight="1">
      <c r="C72" s="81"/>
      <c r="D72" s="83"/>
      <c r="E72" s="4" t="s">
        <v>108</v>
      </c>
      <c r="F72" s="40" t="s">
        <v>106</v>
      </c>
      <c r="G72" s="41">
        <v>14</v>
      </c>
      <c r="H72" s="19" t="s">
        <v>14</v>
      </c>
      <c r="I72" s="73">
        <v>14</v>
      </c>
      <c r="J72" s="5">
        <v>1</v>
      </c>
      <c r="K72" s="15">
        <v>55</v>
      </c>
      <c r="L72" s="16">
        <v>0.99717</v>
      </c>
      <c r="M72" s="17">
        <v>0.07298</v>
      </c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3:26" ht="24.75" customHeight="1">
      <c r="C73" s="81"/>
      <c r="D73" s="83"/>
      <c r="E73" s="4" t="s">
        <v>103</v>
      </c>
      <c r="F73" s="40" t="s">
        <v>100</v>
      </c>
      <c r="G73" s="18">
        <v>1</v>
      </c>
      <c r="H73" s="19" t="s">
        <v>13</v>
      </c>
      <c r="I73" s="5">
        <v>21</v>
      </c>
      <c r="J73" s="5">
        <v>0</v>
      </c>
      <c r="K73" s="15">
        <v>0</v>
      </c>
      <c r="L73" s="16">
        <v>0</v>
      </c>
      <c r="M73" s="17">
        <v>0</v>
      </c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3:26" ht="24.75" customHeight="1" thickBot="1">
      <c r="C74" s="82"/>
      <c r="D74" s="84"/>
      <c r="E74" s="85" t="s">
        <v>9</v>
      </c>
      <c r="F74" s="85"/>
      <c r="G74" s="85"/>
      <c r="H74" s="85"/>
      <c r="I74" s="85"/>
      <c r="J74" s="12">
        <f>SUM(J71:J73)</f>
        <v>2</v>
      </c>
      <c r="K74" s="7">
        <f>SUM(K71:K73)</f>
        <v>85</v>
      </c>
      <c r="L74" s="8"/>
      <c r="M74" s="9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3:26" ht="24.75" customHeight="1">
      <c r="C75" s="80" t="s">
        <v>112</v>
      </c>
      <c r="D75" s="83">
        <v>45399</v>
      </c>
      <c r="E75" s="4" t="s">
        <v>113</v>
      </c>
      <c r="F75" s="40" t="s">
        <v>109</v>
      </c>
      <c r="G75" s="71">
        <v>7</v>
      </c>
      <c r="H75" s="13" t="s">
        <v>14</v>
      </c>
      <c r="I75" s="72">
        <v>7</v>
      </c>
      <c r="J75" s="5">
        <v>0</v>
      </c>
      <c r="K75" s="15">
        <v>0</v>
      </c>
      <c r="L75" s="16">
        <v>0</v>
      </c>
      <c r="M75" s="17">
        <v>0</v>
      </c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3:26" ht="24.75" customHeight="1">
      <c r="C76" s="81"/>
      <c r="D76" s="83"/>
      <c r="E76" s="4" t="s">
        <v>114</v>
      </c>
      <c r="F76" s="40" t="s">
        <v>110</v>
      </c>
      <c r="G76" s="41">
        <v>14</v>
      </c>
      <c r="H76" s="19" t="s">
        <v>14</v>
      </c>
      <c r="I76" s="73">
        <v>14</v>
      </c>
      <c r="J76" s="5">
        <v>0</v>
      </c>
      <c r="K76" s="15">
        <v>0</v>
      </c>
      <c r="L76" s="16">
        <v>0</v>
      </c>
      <c r="M76" s="17">
        <v>0</v>
      </c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3:26" ht="24.75" customHeight="1">
      <c r="C77" s="81"/>
      <c r="D77" s="83"/>
      <c r="E77" s="4" t="s">
        <v>115</v>
      </c>
      <c r="F77" s="40" t="s">
        <v>111</v>
      </c>
      <c r="G77" s="18">
        <v>1</v>
      </c>
      <c r="H77" s="19" t="s">
        <v>13</v>
      </c>
      <c r="I77" s="5">
        <v>21</v>
      </c>
      <c r="J77" s="5">
        <v>0</v>
      </c>
      <c r="K77" s="15">
        <v>0</v>
      </c>
      <c r="L77" s="16">
        <v>0</v>
      </c>
      <c r="M77" s="17">
        <v>0</v>
      </c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3:26" ht="24.75" customHeight="1" thickBot="1">
      <c r="C78" s="82"/>
      <c r="D78" s="84"/>
      <c r="E78" s="85" t="s">
        <v>9</v>
      </c>
      <c r="F78" s="85"/>
      <c r="G78" s="85"/>
      <c r="H78" s="85"/>
      <c r="I78" s="85"/>
      <c r="J78" s="12">
        <f>SUM(J75:J77)</f>
        <v>0</v>
      </c>
      <c r="K78" s="7">
        <f>SUM(K75:K77)</f>
        <v>0</v>
      </c>
      <c r="L78" s="8"/>
      <c r="M78" s="9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3:26" ht="24.75" customHeight="1">
      <c r="C79" s="80" t="s">
        <v>120</v>
      </c>
      <c r="D79" s="83">
        <v>45406</v>
      </c>
      <c r="E79" s="4" t="s">
        <v>118</v>
      </c>
      <c r="F79" s="40" t="s">
        <v>116</v>
      </c>
      <c r="G79" s="71">
        <v>7</v>
      </c>
      <c r="H79" s="13" t="s">
        <v>14</v>
      </c>
      <c r="I79" s="72">
        <v>7</v>
      </c>
      <c r="J79" s="5">
        <v>1</v>
      </c>
      <c r="K79" s="15">
        <v>40</v>
      </c>
      <c r="L79" s="16">
        <v>0.99872</v>
      </c>
      <c r="M79" s="17">
        <v>0.06591</v>
      </c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3:26" ht="24.75" customHeight="1">
      <c r="C80" s="81"/>
      <c r="D80" s="83"/>
      <c r="E80" s="4" t="s">
        <v>119</v>
      </c>
      <c r="F80" s="40" t="s">
        <v>117</v>
      </c>
      <c r="G80" s="41">
        <v>14</v>
      </c>
      <c r="H80" s="19" t="s">
        <v>14</v>
      </c>
      <c r="I80" s="73">
        <v>14</v>
      </c>
      <c r="J80" s="5">
        <v>1</v>
      </c>
      <c r="K80" s="15">
        <v>25.5</v>
      </c>
      <c r="L80" s="16">
        <v>0.99729</v>
      </c>
      <c r="M80" s="17">
        <v>0.06988</v>
      </c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3:26" ht="24.75" customHeight="1">
      <c r="C81" s="81"/>
      <c r="D81" s="83"/>
      <c r="E81" s="4" t="s">
        <v>115</v>
      </c>
      <c r="F81" s="40" t="s">
        <v>111</v>
      </c>
      <c r="G81" s="18">
        <v>1</v>
      </c>
      <c r="H81" s="19" t="s">
        <v>13</v>
      </c>
      <c r="I81" s="5">
        <v>21</v>
      </c>
      <c r="J81" s="5">
        <v>0</v>
      </c>
      <c r="K81" s="15">
        <v>0</v>
      </c>
      <c r="L81" s="16">
        <v>0</v>
      </c>
      <c r="M81" s="17">
        <v>0</v>
      </c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3:26" ht="24.75" customHeight="1" thickBot="1">
      <c r="C82" s="82"/>
      <c r="D82" s="84"/>
      <c r="E82" s="85" t="s">
        <v>9</v>
      </c>
      <c r="F82" s="85"/>
      <c r="G82" s="85"/>
      <c r="H82" s="85"/>
      <c r="I82" s="85"/>
      <c r="J82" s="12">
        <f>SUM(J79:J81)</f>
        <v>2</v>
      </c>
      <c r="K82" s="7">
        <f>SUM(K79:K81)</f>
        <v>65.5</v>
      </c>
      <c r="L82" s="8"/>
      <c r="M82" s="9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3:26" ht="24.75" customHeight="1">
      <c r="C83" s="80" t="s">
        <v>121</v>
      </c>
      <c r="D83" s="83">
        <v>45412</v>
      </c>
      <c r="E83" s="4" t="s">
        <v>125</v>
      </c>
      <c r="F83" s="40" t="s">
        <v>122</v>
      </c>
      <c r="G83" s="71">
        <v>7</v>
      </c>
      <c r="H83" s="13" t="s">
        <v>14</v>
      </c>
      <c r="I83" s="72">
        <v>7</v>
      </c>
      <c r="J83" s="5">
        <v>1</v>
      </c>
      <c r="K83" s="15">
        <v>100</v>
      </c>
      <c r="L83" s="16">
        <v>0.99872</v>
      </c>
      <c r="M83" s="17">
        <v>0.06591</v>
      </c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3:26" ht="24.75" customHeight="1">
      <c r="C84" s="81"/>
      <c r="D84" s="83"/>
      <c r="E84" s="4" t="s">
        <v>126</v>
      </c>
      <c r="F84" s="40" t="s">
        <v>123</v>
      </c>
      <c r="G84" s="41">
        <v>14</v>
      </c>
      <c r="H84" s="19" t="s">
        <v>14</v>
      </c>
      <c r="I84" s="73">
        <v>14</v>
      </c>
      <c r="J84" s="5">
        <v>1</v>
      </c>
      <c r="K84" s="15">
        <v>45</v>
      </c>
      <c r="L84" s="16">
        <v>0.99729</v>
      </c>
      <c r="M84" s="17">
        <v>0.06988</v>
      </c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3:26" ht="24.75" customHeight="1">
      <c r="C85" s="81"/>
      <c r="D85" s="83"/>
      <c r="E85" s="4" t="s">
        <v>127</v>
      </c>
      <c r="F85" s="40" t="s">
        <v>124</v>
      </c>
      <c r="G85" s="18">
        <v>1</v>
      </c>
      <c r="H85" s="19" t="s">
        <v>13</v>
      </c>
      <c r="I85" s="5">
        <v>28</v>
      </c>
      <c r="J85" s="5">
        <v>1</v>
      </c>
      <c r="K85" s="15">
        <v>100</v>
      </c>
      <c r="L85" s="16">
        <v>0.99432</v>
      </c>
      <c r="M85" s="17">
        <v>0.07345</v>
      </c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3:26" ht="24.75" customHeight="1" thickBot="1">
      <c r="C86" s="82"/>
      <c r="D86" s="84"/>
      <c r="E86" s="85" t="s">
        <v>9</v>
      </c>
      <c r="F86" s="85"/>
      <c r="G86" s="85"/>
      <c r="H86" s="85"/>
      <c r="I86" s="85"/>
      <c r="J86" s="12">
        <f>SUM(J83:J85)</f>
        <v>3</v>
      </c>
      <c r="K86" s="7">
        <f>SUM(K83:K85)</f>
        <v>245</v>
      </c>
      <c r="L86" s="8"/>
      <c r="M86" s="9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3:26" ht="24.75" customHeight="1" thickBot="1">
      <c r="C87" s="77" t="s">
        <v>96</v>
      </c>
      <c r="D87" s="78"/>
      <c r="E87" s="78"/>
      <c r="F87" s="78"/>
      <c r="G87" s="78"/>
      <c r="H87" s="78"/>
      <c r="I87" s="79"/>
      <c r="J87" s="10">
        <f>+J70+J74+J78+J82+J86</f>
        <v>12</v>
      </c>
      <c r="K87" s="11">
        <f>+K70+K74+K78+K82+K86</f>
        <v>1325.5</v>
      </c>
      <c r="L87" s="86"/>
      <c r="M87" s="87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3:26" ht="24.75" customHeight="1">
      <c r="C88" s="80" t="s">
        <v>128</v>
      </c>
      <c r="D88" s="83">
        <v>45420</v>
      </c>
      <c r="E88" s="4" t="s">
        <v>131</v>
      </c>
      <c r="F88" s="40" t="s">
        <v>129</v>
      </c>
      <c r="G88" s="71">
        <v>7</v>
      </c>
      <c r="H88" s="13" t="s">
        <v>14</v>
      </c>
      <c r="I88" s="72">
        <v>7</v>
      </c>
      <c r="J88" s="5">
        <v>0</v>
      </c>
      <c r="K88" s="15">
        <v>0</v>
      </c>
      <c r="L88" s="16">
        <v>0</v>
      </c>
      <c r="M88" s="17">
        <v>0</v>
      </c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3:26" ht="24.75" customHeight="1">
      <c r="C89" s="81"/>
      <c r="D89" s="83"/>
      <c r="E89" s="4" t="s">
        <v>132</v>
      </c>
      <c r="F89" s="40" t="s">
        <v>130</v>
      </c>
      <c r="G89" s="41">
        <v>14</v>
      </c>
      <c r="H89" s="19" t="s">
        <v>14</v>
      </c>
      <c r="I89" s="73">
        <v>14</v>
      </c>
      <c r="J89" s="5">
        <v>1</v>
      </c>
      <c r="K89" s="15">
        <v>30</v>
      </c>
      <c r="L89" s="16">
        <v>0.99729</v>
      </c>
      <c r="M89" s="17">
        <v>0.06988</v>
      </c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3:26" ht="24.75" customHeight="1">
      <c r="C90" s="81"/>
      <c r="D90" s="83"/>
      <c r="E90" s="4" t="s">
        <v>127</v>
      </c>
      <c r="F90" s="40" t="s">
        <v>124</v>
      </c>
      <c r="G90" s="18">
        <v>1</v>
      </c>
      <c r="H90" s="19" t="s">
        <v>13</v>
      </c>
      <c r="I90" s="5">
        <v>21</v>
      </c>
      <c r="J90" s="5">
        <v>2</v>
      </c>
      <c r="K90" s="15">
        <v>652.25</v>
      </c>
      <c r="L90" s="16">
        <v>0.99573</v>
      </c>
      <c r="M90" s="17">
        <v>0.07351</v>
      </c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3:26" ht="24.75" customHeight="1" thickBot="1">
      <c r="C91" s="82"/>
      <c r="D91" s="84"/>
      <c r="E91" s="85" t="s">
        <v>9</v>
      </c>
      <c r="F91" s="85"/>
      <c r="G91" s="85"/>
      <c r="H91" s="85"/>
      <c r="I91" s="85"/>
      <c r="J91" s="12">
        <f>SUM(J88:J90)</f>
        <v>3</v>
      </c>
      <c r="K91" s="7">
        <f>SUM(K88:K90)</f>
        <v>682.25</v>
      </c>
      <c r="L91" s="8"/>
      <c r="M91" s="9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3:26" ht="24.75" customHeight="1">
      <c r="C92" s="80" t="s">
        <v>134</v>
      </c>
      <c r="D92" s="83">
        <v>45427</v>
      </c>
      <c r="E92" s="4" t="s">
        <v>136</v>
      </c>
      <c r="F92" s="40" t="s">
        <v>135</v>
      </c>
      <c r="G92" s="71">
        <v>7</v>
      </c>
      <c r="H92" s="13" t="s">
        <v>14</v>
      </c>
      <c r="I92" s="72">
        <v>7</v>
      </c>
      <c r="J92" s="5">
        <v>0</v>
      </c>
      <c r="K92" s="15">
        <v>0</v>
      </c>
      <c r="L92" s="16">
        <v>0</v>
      </c>
      <c r="M92" s="17">
        <v>0</v>
      </c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3:26" ht="24.75" customHeight="1">
      <c r="C93" s="81"/>
      <c r="D93" s="83"/>
      <c r="E93" s="4" t="s">
        <v>137</v>
      </c>
      <c r="F93" s="40" t="s">
        <v>139</v>
      </c>
      <c r="G93" s="41">
        <v>14</v>
      </c>
      <c r="H93" s="19" t="s">
        <v>14</v>
      </c>
      <c r="I93" s="73">
        <v>14</v>
      </c>
      <c r="J93" s="5">
        <v>0</v>
      </c>
      <c r="K93" s="15">
        <v>0</v>
      </c>
      <c r="L93" s="16">
        <v>0</v>
      </c>
      <c r="M93" s="17">
        <v>0</v>
      </c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3:26" ht="24.75" customHeight="1">
      <c r="C94" s="81"/>
      <c r="D94" s="83"/>
      <c r="E94" s="4" t="s">
        <v>138</v>
      </c>
      <c r="F94" s="40" t="s">
        <v>140</v>
      </c>
      <c r="G94" s="18">
        <v>1</v>
      </c>
      <c r="H94" s="19" t="s">
        <v>13</v>
      </c>
      <c r="I94" s="5">
        <v>28</v>
      </c>
      <c r="J94" s="5">
        <v>1</v>
      </c>
      <c r="K94" s="15">
        <v>30</v>
      </c>
      <c r="L94" s="16">
        <v>0.99455</v>
      </c>
      <c r="M94" s="17">
        <v>0.07046</v>
      </c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3:26" ht="24.75" customHeight="1" thickBot="1">
      <c r="C95" s="82"/>
      <c r="D95" s="84"/>
      <c r="E95" s="85" t="s">
        <v>9</v>
      </c>
      <c r="F95" s="85"/>
      <c r="G95" s="85"/>
      <c r="H95" s="85"/>
      <c r="I95" s="85"/>
      <c r="J95" s="12">
        <f>SUM(J92:J94)</f>
        <v>1</v>
      </c>
      <c r="K95" s="7">
        <f>SUM(K92:K94)</f>
        <v>30</v>
      </c>
      <c r="L95" s="8"/>
      <c r="M95" s="9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3:26" ht="24.75" customHeight="1">
      <c r="C96" s="80" t="s">
        <v>145</v>
      </c>
      <c r="D96" s="83">
        <v>45434</v>
      </c>
      <c r="E96" s="4" t="s">
        <v>141</v>
      </c>
      <c r="F96" s="40" t="s">
        <v>143</v>
      </c>
      <c r="G96" s="71">
        <v>7</v>
      </c>
      <c r="H96" s="13" t="s">
        <v>14</v>
      </c>
      <c r="I96" s="72">
        <v>7</v>
      </c>
      <c r="J96" s="5">
        <v>0</v>
      </c>
      <c r="K96" s="15">
        <v>0</v>
      </c>
      <c r="L96" s="16">
        <v>0</v>
      </c>
      <c r="M96" s="17">
        <v>0</v>
      </c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3:26" ht="24.75" customHeight="1">
      <c r="C97" s="81"/>
      <c r="D97" s="83"/>
      <c r="E97" s="4" t="s">
        <v>142</v>
      </c>
      <c r="F97" s="40" t="s">
        <v>144</v>
      </c>
      <c r="G97" s="41">
        <v>14</v>
      </c>
      <c r="H97" s="19" t="s">
        <v>14</v>
      </c>
      <c r="I97" s="73">
        <v>14</v>
      </c>
      <c r="J97" s="5">
        <v>0</v>
      </c>
      <c r="K97" s="15">
        <v>0</v>
      </c>
      <c r="L97" s="16">
        <v>0</v>
      </c>
      <c r="M97" s="17">
        <v>0</v>
      </c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3:26" ht="24.75" customHeight="1">
      <c r="C98" s="81"/>
      <c r="D98" s="83"/>
      <c r="E98" s="4" t="s">
        <v>138</v>
      </c>
      <c r="F98" s="40" t="s">
        <v>140</v>
      </c>
      <c r="G98" s="18">
        <v>1</v>
      </c>
      <c r="H98" s="19" t="s">
        <v>13</v>
      </c>
      <c r="I98" s="5">
        <v>21</v>
      </c>
      <c r="J98" s="5">
        <v>0</v>
      </c>
      <c r="K98" s="15">
        <v>0</v>
      </c>
      <c r="L98" s="16">
        <v>0</v>
      </c>
      <c r="M98" s="17">
        <v>0</v>
      </c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3:26" ht="24.75" customHeight="1" thickBot="1">
      <c r="C99" s="82"/>
      <c r="D99" s="84"/>
      <c r="E99" s="85" t="s">
        <v>9</v>
      </c>
      <c r="F99" s="85"/>
      <c r="G99" s="85"/>
      <c r="H99" s="85"/>
      <c r="I99" s="85"/>
      <c r="J99" s="12">
        <f>SUM(J96:J98)</f>
        <v>0</v>
      </c>
      <c r="K99" s="7">
        <f>SUM(K96:K98)</f>
        <v>0</v>
      </c>
      <c r="L99" s="8"/>
      <c r="M99" s="9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3:26" ht="24.75" customHeight="1">
      <c r="C100" s="80" t="s">
        <v>146</v>
      </c>
      <c r="D100" s="83">
        <v>45440</v>
      </c>
      <c r="E100" s="4" t="s">
        <v>147</v>
      </c>
      <c r="F100" s="40" t="s">
        <v>150</v>
      </c>
      <c r="G100" s="71">
        <v>7</v>
      </c>
      <c r="H100" s="13" t="s">
        <v>14</v>
      </c>
      <c r="I100" s="72">
        <v>7</v>
      </c>
      <c r="J100" s="5">
        <v>0</v>
      </c>
      <c r="K100" s="15">
        <v>0</v>
      </c>
      <c r="L100" s="16">
        <v>0</v>
      </c>
      <c r="M100" s="17">
        <v>0</v>
      </c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3:26" ht="24.75" customHeight="1">
      <c r="C101" s="81"/>
      <c r="D101" s="83"/>
      <c r="E101" s="4" t="s">
        <v>148</v>
      </c>
      <c r="F101" s="40" t="s">
        <v>151</v>
      </c>
      <c r="G101" s="41">
        <v>14</v>
      </c>
      <c r="H101" s="19" t="s">
        <v>14</v>
      </c>
      <c r="I101" s="73">
        <v>14</v>
      </c>
      <c r="J101" s="5">
        <v>1</v>
      </c>
      <c r="K101" s="15">
        <v>45</v>
      </c>
      <c r="L101" s="16">
        <v>0.99738</v>
      </c>
      <c r="M101" s="17">
        <v>0.06755</v>
      </c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3:26" ht="24.75" customHeight="1">
      <c r="C102" s="81"/>
      <c r="D102" s="83"/>
      <c r="E102" s="4" t="s">
        <v>149</v>
      </c>
      <c r="F102" s="40" t="s">
        <v>152</v>
      </c>
      <c r="G102" s="18">
        <v>1</v>
      </c>
      <c r="H102" s="19" t="s">
        <v>13</v>
      </c>
      <c r="I102" s="5">
        <v>28</v>
      </c>
      <c r="J102" s="5">
        <v>2</v>
      </c>
      <c r="K102" s="15">
        <v>755</v>
      </c>
      <c r="L102" s="16">
        <v>0.99455</v>
      </c>
      <c r="M102" s="17">
        <v>0.07046</v>
      </c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3:26" ht="24.75" customHeight="1" thickBot="1">
      <c r="C103" s="82"/>
      <c r="D103" s="84"/>
      <c r="E103" s="85" t="s">
        <v>9</v>
      </c>
      <c r="F103" s="85"/>
      <c r="G103" s="85"/>
      <c r="H103" s="85"/>
      <c r="I103" s="85"/>
      <c r="J103" s="12">
        <f>SUM(J100:J102)</f>
        <v>3</v>
      </c>
      <c r="K103" s="7">
        <f>SUM(K100:K102)</f>
        <v>800</v>
      </c>
      <c r="L103" s="8"/>
      <c r="M103" s="9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3:26" ht="24.75" customHeight="1" thickBot="1">
      <c r="C104" s="77" t="s">
        <v>133</v>
      </c>
      <c r="D104" s="78"/>
      <c r="E104" s="78"/>
      <c r="F104" s="78"/>
      <c r="G104" s="78"/>
      <c r="H104" s="78"/>
      <c r="I104" s="79"/>
      <c r="J104" s="10">
        <f>+J91+J95+J99+J103</f>
        <v>7</v>
      </c>
      <c r="K104" s="11">
        <f>+K91+K95+K99+K103</f>
        <v>1512.25</v>
      </c>
      <c r="L104" s="86"/>
      <c r="M104" s="87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3:13" ht="24.75" customHeight="1">
      <c r="C105" s="23"/>
      <c r="D105" s="24"/>
      <c r="E105" s="25"/>
      <c r="F105" s="4" t="str">
        <f>+F18</f>
        <v>L-SM-7d-2024-001</v>
      </c>
      <c r="G105" s="18">
        <v>7</v>
      </c>
      <c r="H105" s="14" t="s">
        <v>14</v>
      </c>
      <c r="I105" s="6"/>
      <c r="J105" s="6">
        <f>+J18</f>
        <v>0</v>
      </c>
      <c r="K105" s="26">
        <f>+K18</f>
        <v>0</v>
      </c>
      <c r="L105" s="27"/>
      <c r="M105" s="28"/>
    </row>
    <row r="106" spans="3:13" ht="24.75" customHeight="1">
      <c r="C106" s="23"/>
      <c r="D106" s="24"/>
      <c r="E106" s="25"/>
      <c r="F106" s="4" t="str">
        <f>+F22</f>
        <v>L-SM-7d-2024-002</v>
      </c>
      <c r="G106" s="18">
        <v>7</v>
      </c>
      <c r="H106" s="14" t="s">
        <v>14</v>
      </c>
      <c r="I106" s="6"/>
      <c r="J106" s="6">
        <f>+J22</f>
        <v>0</v>
      </c>
      <c r="K106" s="26">
        <f>+K22</f>
        <v>0</v>
      </c>
      <c r="L106" s="27"/>
      <c r="M106" s="28"/>
    </row>
    <row r="107" spans="3:13" ht="24.75" customHeight="1">
      <c r="C107" s="23"/>
      <c r="D107" s="24"/>
      <c r="E107" s="25"/>
      <c r="F107" s="4" t="str">
        <f>+F26</f>
        <v>L-SM-7d-2024-003</v>
      </c>
      <c r="G107" s="18">
        <v>7</v>
      </c>
      <c r="H107" s="14" t="s">
        <v>14</v>
      </c>
      <c r="I107" s="6"/>
      <c r="J107" s="6">
        <f>+J26</f>
        <v>0</v>
      </c>
      <c r="K107" s="26">
        <f>+K26</f>
        <v>0</v>
      </c>
      <c r="L107" s="27"/>
      <c r="M107" s="28"/>
    </row>
    <row r="108" spans="3:13" ht="24.75" customHeight="1">
      <c r="C108" s="23"/>
      <c r="D108" s="24"/>
      <c r="E108" s="25"/>
      <c r="F108" s="4" t="str">
        <f>+F30</f>
        <v>L-SM-7d-2024-004</v>
      </c>
      <c r="G108" s="18">
        <v>7</v>
      </c>
      <c r="H108" s="14" t="s">
        <v>14</v>
      </c>
      <c r="I108" s="6"/>
      <c r="J108" s="6">
        <f>+J30</f>
        <v>0</v>
      </c>
      <c r="K108" s="26">
        <f>+K30</f>
        <v>0</v>
      </c>
      <c r="L108" s="27"/>
      <c r="M108" s="28"/>
    </row>
    <row r="109" spans="3:13" ht="24.75" customHeight="1">
      <c r="C109" s="23"/>
      <c r="D109" s="24"/>
      <c r="E109" s="25"/>
      <c r="F109" s="4" t="str">
        <f>+F34</f>
        <v>L-SM-7d-2024-005</v>
      </c>
      <c r="G109" s="18">
        <v>7</v>
      </c>
      <c r="H109" s="14" t="s">
        <v>14</v>
      </c>
      <c r="I109" s="6"/>
      <c r="J109" s="6">
        <f>+J34</f>
        <v>0</v>
      </c>
      <c r="K109" s="26">
        <f>+K34</f>
        <v>0</v>
      </c>
      <c r="L109" s="27"/>
      <c r="M109" s="28"/>
    </row>
    <row r="110" spans="3:13" ht="24.75" customHeight="1">
      <c r="C110" s="23"/>
      <c r="D110" s="24"/>
      <c r="E110" s="25"/>
      <c r="F110" s="4" t="str">
        <f>+F39</f>
        <v>L-SM-7d-2024-006</v>
      </c>
      <c r="G110" s="18">
        <v>7</v>
      </c>
      <c r="H110" s="14" t="s">
        <v>14</v>
      </c>
      <c r="I110" s="6"/>
      <c r="J110" s="6">
        <f>+J39</f>
        <v>1</v>
      </c>
      <c r="K110" s="26">
        <f>+K39</f>
        <v>400.5</v>
      </c>
      <c r="L110" s="27"/>
      <c r="M110" s="28"/>
    </row>
    <row r="111" spans="3:13" ht="24.75" customHeight="1">
      <c r="C111" s="23"/>
      <c r="D111" s="24"/>
      <c r="E111" s="25"/>
      <c r="F111" s="4" t="str">
        <f>+F43</f>
        <v>L-SM-7d-2024-007</v>
      </c>
      <c r="G111" s="18">
        <v>7</v>
      </c>
      <c r="H111" s="14" t="s">
        <v>14</v>
      </c>
      <c r="I111" s="6"/>
      <c r="J111" s="6">
        <f>+J43</f>
        <v>1</v>
      </c>
      <c r="K111" s="26">
        <f>+K43</f>
        <v>50</v>
      </c>
      <c r="L111" s="27"/>
      <c r="M111" s="28"/>
    </row>
    <row r="112" spans="3:13" ht="24.75" customHeight="1">
      <c r="C112" s="23"/>
      <c r="D112" s="24"/>
      <c r="E112" s="25"/>
      <c r="F112" s="4" t="str">
        <f>+F47</f>
        <v>L-SM-7d-2024-008</v>
      </c>
      <c r="G112" s="18">
        <v>7</v>
      </c>
      <c r="H112" s="14" t="s">
        <v>14</v>
      </c>
      <c r="I112" s="6"/>
      <c r="J112" s="6">
        <f>+J47</f>
        <v>1</v>
      </c>
      <c r="K112" s="26">
        <f>+K47</f>
        <v>100</v>
      </c>
      <c r="L112" s="27"/>
      <c r="M112" s="28"/>
    </row>
    <row r="113" spans="3:13" ht="24.75" customHeight="1">
      <c r="C113" s="23"/>
      <c r="D113" s="24"/>
      <c r="E113" s="25"/>
      <c r="F113" s="4" t="str">
        <f>+F51</f>
        <v>L-SM-7d-2024-009</v>
      </c>
      <c r="G113" s="18">
        <v>7</v>
      </c>
      <c r="H113" s="14" t="s">
        <v>14</v>
      </c>
      <c r="I113" s="6"/>
      <c r="J113" s="6">
        <f>+J51</f>
        <v>1</v>
      </c>
      <c r="K113" s="26">
        <f>+K51</f>
        <v>50</v>
      </c>
      <c r="L113" s="27"/>
      <c r="M113" s="28"/>
    </row>
    <row r="114" spans="3:13" ht="24.75" customHeight="1">
      <c r="C114" s="23"/>
      <c r="D114" s="24"/>
      <c r="E114" s="25"/>
      <c r="F114" s="4" t="str">
        <f>+F56</f>
        <v>L-SM-7d-2024-010</v>
      </c>
      <c r="G114" s="18">
        <v>7</v>
      </c>
      <c r="H114" s="14" t="s">
        <v>14</v>
      </c>
      <c r="I114" s="6"/>
      <c r="J114" s="6">
        <f>+J56</f>
        <v>0</v>
      </c>
      <c r="K114" s="26">
        <f>+K56</f>
        <v>0</v>
      </c>
      <c r="L114" s="27"/>
      <c r="M114" s="28"/>
    </row>
    <row r="115" spans="3:13" ht="24.75" customHeight="1">
      <c r="C115" s="23"/>
      <c r="D115" s="24"/>
      <c r="E115" s="25"/>
      <c r="F115" s="4" t="str">
        <f>+F60</f>
        <v>L-SM-7d-2024-011</v>
      </c>
      <c r="G115" s="18">
        <v>7</v>
      </c>
      <c r="H115" s="14" t="s">
        <v>14</v>
      </c>
      <c r="I115" s="6"/>
      <c r="J115" s="6">
        <f>+J60</f>
        <v>1</v>
      </c>
      <c r="K115" s="26">
        <f>+K60</f>
        <v>120</v>
      </c>
      <c r="L115" s="27"/>
      <c r="M115" s="28"/>
    </row>
    <row r="116" spans="3:13" ht="24.75" customHeight="1">
      <c r="C116" s="23"/>
      <c r="D116" s="24"/>
      <c r="E116" s="25"/>
      <c r="F116" s="4" t="str">
        <f>+F67</f>
        <v>L-SM-7d-2024-012</v>
      </c>
      <c r="G116" s="18">
        <v>7</v>
      </c>
      <c r="H116" s="14" t="s">
        <v>14</v>
      </c>
      <c r="I116" s="6"/>
      <c r="J116" s="6">
        <f>+J67</f>
        <v>1</v>
      </c>
      <c r="K116" s="26">
        <f>+K67</f>
        <v>60</v>
      </c>
      <c r="L116" s="27"/>
      <c r="M116" s="28"/>
    </row>
    <row r="117" spans="3:13" ht="24.75" customHeight="1">
      <c r="C117" s="23"/>
      <c r="D117" s="24"/>
      <c r="E117" s="25"/>
      <c r="F117" s="4" t="str">
        <f>+F71</f>
        <v>L-SM-7d-2024-013</v>
      </c>
      <c r="G117" s="18">
        <v>7</v>
      </c>
      <c r="H117" s="14" t="s">
        <v>14</v>
      </c>
      <c r="I117" s="6"/>
      <c r="J117" s="6">
        <f>+J71</f>
        <v>1</v>
      </c>
      <c r="K117" s="26">
        <f>+K71</f>
        <v>30</v>
      </c>
      <c r="L117" s="27"/>
      <c r="M117" s="28"/>
    </row>
    <row r="118" spans="3:13" ht="24.75" customHeight="1">
      <c r="C118" s="23"/>
      <c r="D118" s="24"/>
      <c r="E118" s="25"/>
      <c r="F118" s="4" t="str">
        <f>+F75</f>
        <v>L-SM-7d-2024-014</v>
      </c>
      <c r="G118" s="18">
        <v>7</v>
      </c>
      <c r="H118" s="14" t="s">
        <v>14</v>
      </c>
      <c r="I118" s="6"/>
      <c r="J118" s="6">
        <f>+J75</f>
        <v>0</v>
      </c>
      <c r="K118" s="26">
        <f>+K75</f>
        <v>0</v>
      </c>
      <c r="L118" s="27"/>
      <c r="M118" s="28"/>
    </row>
    <row r="119" spans="3:13" ht="24.75" customHeight="1">
      <c r="C119" s="23"/>
      <c r="D119" s="24"/>
      <c r="E119" s="25"/>
      <c r="F119" s="4" t="str">
        <f>+F79</f>
        <v>L-SM-7d-2024-015</v>
      </c>
      <c r="G119" s="18">
        <v>7</v>
      </c>
      <c r="H119" s="14" t="s">
        <v>14</v>
      </c>
      <c r="I119" s="6"/>
      <c r="J119" s="6">
        <f>+J79</f>
        <v>1</v>
      </c>
      <c r="K119" s="26">
        <f>+K79</f>
        <v>40</v>
      </c>
      <c r="L119" s="27"/>
      <c r="M119" s="28"/>
    </row>
    <row r="120" spans="3:13" ht="24.75" customHeight="1">
      <c r="C120" s="23"/>
      <c r="D120" s="24"/>
      <c r="E120" s="25"/>
      <c r="F120" s="4" t="str">
        <f>+F83</f>
        <v>L-SM-7d-2024-016</v>
      </c>
      <c r="G120" s="18">
        <v>7</v>
      </c>
      <c r="H120" s="14" t="s">
        <v>14</v>
      </c>
      <c r="I120" s="6"/>
      <c r="J120" s="6">
        <f>+J83</f>
        <v>1</v>
      </c>
      <c r="K120" s="26">
        <f>+K83</f>
        <v>100</v>
      </c>
      <c r="L120" s="27"/>
      <c r="M120" s="28"/>
    </row>
    <row r="121" spans="3:13" ht="24.75" customHeight="1">
      <c r="C121" s="23"/>
      <c r="D121" s="24"/>
      <c r="E121" s="25"/>
      <c r="F121" s="4" t="str">
        <f>+F88</f>
        <v>L-SM-7d-2024-017</v>
      </c>
      <c r="G121" s="18">
        <v>7</v>
      </c>
      <c r="H121" s="14" t="s">
        <v>14</v>
      </c>
      <c r="I121" s="6"/>
      <c r="J121" s="6">
        <f>+J88</f>
        <v>0</v>
      </c>
      <c r="K121" s="26">
        <f>+K88</f>
        <v>0</v>
      </c>
      <c r="L121" s="27"/>
      <c r="M121" s="28"/>
    </row>
    <row r="122" spans="3:13" ht="24.75" customHeight="1">
      <c r="C122" s="23"/>
      <c r="D122" s="24"/>
      <c r="E122" s="25"/>
      <c r="F122" s="4" t="str">
        <f>+F92</f>
        <v>L-SM-7d-2024-018</v>
      </c>
      <c r="G122" s="18">
        <v>7</v>
      </c>
      <c r="H122" s="14" t="s">
        <v>14</v>
      </c>
      <c r="I122" s="6"/>
      <c r="J122" s="6">
        <f>+J92</f>
        <v>0</v>
      </c>
      <c r="K122" s="26">
        <f>+K92</f>
        <v>0</v>
      </c>
      <c r="L122" s="27"/>
      <c r="M122" s="28"/>
    </row>
    <row r="123" spans="3:13" ht="24.75" customHeight="1">
      <c r="C123" s="23"/>
      <c r="D123" s="24"/>
      <c r="E123" s="25"/>
      <c r="F123" s="4" t="str">
        <f>+F96</f>
        <v>L-SM-7d-2024-019</v>
      </c>
      <c r="G123" s="76">
        <v>7</v>
      </c>
      <c r="H123" s="14" t="s">
        <v>14</v>
      </c>
      <c r="I123" s="6"/>
      <c r="J123" s="6">
        <f>+J96</f>
        <v>0</v>
      </c>
      <c r="K123" s="26">
        <f>+K96</f>
        <v>0</v>
      </c>
      <c r="L123" s="27"/>
      <c r="M123" s="28"/>
    </row>
    <row r="124" spans="3:13" ht="24.75" customHeight="1">
      <c r="C124" s="23"/>
      <c r="D124" s="24"/>
      <c r="E124" s="25"/>
      <c r="F124" s="4" t="str">
        <f>+F100</f>
        <v>L-SM-7d-2024-020</v>
      </c>
      <c r="G124" s="76">
        <v>7</v>
      </c>
      <c r="H124" s="14" t="s">
        <v>14</v>
      </c>
      <c r="I124" s="6"/>
      <c r="J124" s="6">
        <f>+J100</f>
        <v>0</v>
      </c>
      <c r="K124" s="26">
        <f>+K100</f>
        <v>0</v>
      </c>
      <c r="L124" s="27"/>
      <c r="M124" s="28"/>
    </row>
    <row r="125" spans="3:13" ht="24" customHeight="1" thickBot="1">
      <c r="C125" s="29"/>
      <c r="D125" s="30"/>
      <c r="E125" s="31"/>
      <c r="F125" s="32" t="s">
        <v>15</v>
      </c>
      <c r="G125" s="33"/>
      <c r="H125" s="34"/>
      <c r="I125" s="35"/>
      <c r="J125" s="36">
        <f>+SUM(J105:J124)</f>
        <v>9</v>
      </c>
      <c r="K125" s="37">
        <f>+SUM(K105:K124)</f>
        <v>950.5</v>
      </c>
      <c r="L125" s="38"/>
      <c r="M125" s="39"/>
    </row>
    <row r="126" spans="3:13" ht="24.75" customHeight="1">
      <c r="C126" s="23"/>
      <c r="D126" s="24"/>
      <c r="E126" s="25"/>
      <c r="F126" s="4" t="str">
        <f>+F19</f>
        <v>L-SM-14d-2024-001</v>
      </c>
      <c r="G126" s="18">
        <v>14</v>
      </c>
      <c r="H126" s="14" t="s">
        <v>14</v>
      </c>
      <c r="I126" s="5"/>
      <c r="J126" s="6">
        <f>+J19</f>
        <v>1</v>
      </c>
      <c r="K126" s="26">
        <f>+K19</f>
        <v>50</v>
      </c>
      <c r="L126" s="16"/>
      <c r="M126" s="17"/>
    </row>
    <row r="127" spans="3:13" ht="24.75" customHeight="1">
      <c r="C127" s="23"/>
      <c r="D127" s="24"/>
      <c r="E127" s="25"/>
      <c r="F127" s="4" t="str">
        <f>+F23</f>
        <v>L-SM-14d-2024-002</v>
      </c>
      <c r="G127" s="18">
        <v>14</v>
      </c>
      <c r="H127" s="14" t="s">
        <v>14</v>
      </c>
      <c r="I127" s="5"/>
      <c r="J127" s="6">
        <f>+J23</f>
        <v>0</v>
      </c>
      <c r="K127" s="26">
        <f>+K23</f>
        <v>0</v>
      </c>
      <c r="L127" s="16"/>
      <c r="M127" s="17"/>
    </row>
    <row r="128" spans="3:13" ht="24.75" customHeight="1">
      <c r="C128" s="23"/>
      <c r="D128" s="24"/>
      <c r="E128" s="25"/>
      <c r="F128" s="4" t="str">
        <f>+F27</f>
        <v>L-SM-14d-2024-003</v>
      </c>
      <c r="G128" s="18">
        <v>14</v>
      </c>
      <c r="H128" s="14" t="s">
        <v>14</v>
      </c>
      <c r="I128" s="5"/>
      <c r="J128" s="6">
        <f>+J27</f>
        <v>0</v>
      </c>
      <c r="K128" s="26">
        <f>+K27</f>
        <v>0</v>
      </c>
      <c r="L128" s="16"/>
      <c r="M128" s="17"/>
    </row>
    <row r="129" spans="3:13" ht="24.75" customHeight="1">
      <c r="C129" s="23"/>
      <c r="D129" s="24"/>
      <c r="E129" s="25"/>
      <c r="F129" s="4" t="str">
        <f>+F31</f>
        <v>L-SM-14d-2024-004</v>
      </c>
      <c r="G129" s="18">
        <v>14</v>
      </c>
      <c r="H129" s="14" t="s">
        <v>14</v>
      </c>
      <c r="I129" s="5"/>
      <c r="J129" s="6">
        <f>+J31</f>
        <v>0</v>
      </c>
      <c r="K129" s="26">
        <f>+K31</f>
        <v>0</v>
      </c>
      <c r="L129" s="16"/>
      <c r="M129" s="17"/>
    </row>
    <row r="130" spans="3:13" ht="24.75" customHeight="1">
      <c r="C130" s="23"/>
      <c r="D130" s="24"/>
      <c r="E130" s="25"/>
      <c r="F130" s="4" t="str">
        <f>+F35</f>
        <v>L-SM-14d-2024-005</v>
      </c>
      <c r="G130" s="18">
        <v>14</v>
      </c>
      <c r="H130" s="14" t="s">
        <v>14</v>
      </c>
      <c r="I130" s="5"/>
      <c r="J130" s="6">
        <f>+J35</f>
        <v>0</v>
      </c>
      <c r="K130" s="26">
        <f>+K35</f>
        <v>0</v>
      </c>
      <c r="L130" s="16"/>
      <c r="M130" s="17"/>
    </row>
    <row r="131" spans="3:13" ht="24.75" customHeight="1">
      <c r="C131" s="23"/>
      <c r="D131" s="24"/>
      <c r="E131" s="25"/>
      <c r="F131" s="4" t="str">
        <f>+F40</f>
        <v>L-SM-14d-2024-006</v>
      </c>
      <c r="G131" s="18">
        <v>14</v>
      </c>
      <c r="H131" s="14" t="s">
        <v>14</v>
      </c>
      <c r="I131" s="5"/>
      <c r="J131" s="6">
        <f>+J40</f>
        <v>0</v>
      </c>
      <c r="K131" s="26">
        <f>+K40</f>
        <v>0</v>
      </c>
      <c r="L131" s="16"/>
      <c r="M131" s="17"/>
    </row>
    <row r="132" spans="3:13" ht="24.75" customHeight="1">
      <c r="C132" s="23"/>
      <c r="D132" s="24"/>
      <c r="E132" s="25"/>
      <c r="F132" s="4" t="str">
        <f>+F44</f>
        <v>L-SM-14d-2024-007</v>
      </c>
      <c r="G132" s="18">
        <v>14</v>
      </c>
      <c r="H132" s="14" t="s">
        <v>14</v>
      </c>
      <c r="I132" s="5"/>
      <c r="J132" s="6">
        <f>+J44</f>
        <v>0</v>
      </c>
      <c r="K132" s="26">
        <f>+K44</f>
        <v>0</v>
      </c>
      <c r="L132" s="16"/>
      <c r="M132" s="17"/>
    </row>
    <row r="133" spans="3:13" ht="24.75" customHeight="1">
      <c r="C133" s="23"/>
      <c r="D133" s="24"/>
      <c r="E133" s="25"/>
      <c r="F133" s="4" t="str">
        <f>+F48</f>
        <v>L-SM-14d-2024-008</v>
      </c>
      <c r="G133" s="18">
        <v>14</v>
      </c>
      <c r="H133" s="14" t="s">
        <v>14</v>
      </c>
      <c r="I133" s="5"/>
      <c r="J133" s="6">
        <f>+J48</f>
        <v>0</v>
      </c>
      <c r="K133" s="26">
        <f>+K48</f>
        <v>0</v>
      </c>
      <c r="L133" s="16"/>
      <c r="M133" s="17"/>
    </row>
    <row r="134" spans="3:13" ht="24.75" customHeight="1">
      <c r="C134" s="23"/>
      <c r="D134" s="24"/>
      <c r="E134" s="25"/>
      <c r="F134" s="4" t="str">
        <f>+F52</f>
        <v>L-SM-14d-2024-009</v>
      </c>
      <c r="G134" s="18">
        <v>14</v>
      </c>
      <c r="H134" s="14" t="s">
        <v>14</v>
      </c>
      <c r="I134" s="5"/>
      <c r="J134" s="6">
        <f>+J52</f>
        <v>1</v>
      </c>
      <c r="K134" s="26">
        <f>+K52</f>
        <v>50</v>
      </c>
      <c r="L134" s="16"/>
      <c r="M134" s="17"/>
    </row>
    <row r="135" spans="3:13" ht="24.75" customHeight="1">
      <c r="C135" s="23"/>
      <c r="D135" s="24"/>
      <c r="E135" s="25"/>
      <c r="F135" s="4" t="str">
        <f>+F57</f>
        <v>L-SM-14d-2024-010</v>
      </c>
      <c r="G135" s="18">
        <v>14</v>
      </c>
      <c r="H135" s="14" t="s">
        <v>14</v>
      </c>
      <c r="I135" s="5"/>
      <c r="J135" s="6">
        <f>+J57</f>
        <v>1</v>
      </c>
      <c r="K135" s="26">
        <f>+K57</f>
        <v>10</v>
      </c>
      <c r="L135" s="16"/>
      <c r="M135" s="17"/>
    </row>
    <row r="136" spans="3:13" ht="24.75" customHeight="1">
      <c r="C136" s="23"/>
      <c r="D136" s="24"/>
      <c r="E136" s="25"/>
      <c r="F136" s="4" t="str">
        <f>+F63</f>
        <v>L-SM-14d-2024-011</v>
      </c>
      <c r="G136" s="18">
        <v>14</v>
      </c>
      <c r="H136" s="14" t="s">
        <v>14</v>
      </c>
      <c r="I136" s="5"/>
      <c r="J136" s="6">
        <f>+J63</f>
        <v>0</v>
      </c>
      <c r="K136" s="26">
        <f>+K63</f>
        <v>0</v>
      </c>
      <c r="L136" s="16"/>
      <c r="M136" s="17"/>
    </row>
    <row r="137" spans="3:13" ht="24.75" customHeight="1">
      <c r="C137" s="23"/>
      <c r="D137" s="24"/>
      <c r="E137" s="25"/>
      <c r="F137" s="4" t="str">
        <f>+F68</f>
        <v>L-SM-14d-2024-012</v>
      </c>
      <c r="G137" s="18">
        <v>14</v>
      </c>
      <c r="H137" s="14" t="s">
        <v>14</v>
      </c>
      <c r="I137" s="5"/>
      <c r="J137" s="6">
        <f>+J68</f>
        <v>1</v>
      </c>
      <c r="K137" s="26">
        <f>+K68</f>
        <v>14.5</v>
      </c>
      <c r="L137" s="16"/>
      <c r="M137" s="17"/>
    </row>
    <row r="138" spans="3:13" ht="24.75" customHeight="1">
      <c r="C138" s="23"/>
      <c r="D138" s="24"/>
      <c r="E138" s="25"/>
      <c r="F138" s="4" t="str">
        <f>+F72</f>
        <v>L-SM-14d-2024-013</v>
      </c>
      <c r="G138" s="18">
        <v>14</v>
      </c>
      <c r="H138" s="14" t="s">
        <v>14</v>
      </c>
      <c r="I138" s="5"/>
      <c r="J138" s="6">
        <f>+J72</f>
        <v>1</v>
      </c>
      <c r="K138" s="26">
        <f>+K72</f>
        <v>55</v>
      </c>
      <c r="L138" s="16"/>
      <c r="M138" s="17"/>
    </row>
    <row r="139" spans="3:13" ht="24.75" customHeight="1">
      <c r="C139" s="23"/>
      <c r="D139" s="24"/>
      <c r="E139" s="25"/>
      <c r="F139" s="4" t="str">
        <f>+F76</f>
        <v>L-SM-14d-2024-014</v>
      </c>
      <c r="G139" s="18">
        <v>14</v>
      </c>
      <c r="H139" s="14" t="s">
        <v>14</v>
      </c>
      <c r="I139" s="5"/>
      <c r="J139" s="6">
        <f>+J76</f>
        <v>0</v>
      </c>
      <c r="K139" s="26">
        <f>+K76</f>
        <v>0</v>
      </c>
      <c r="L139" s="16"/>
      <c r="M139" s="17"/>
    </row>
    <row r="140" spans="3:13" ht="24.75" customHeight="1">
      <c r="C140" s="23"/>
      <c r="D140" s="24"/>
      <c r="E140" s="25"/>
      <c r="F140" s="4" t="str">
        <f>+F80</f>
        <v>L-SM-14d-2024-015</v>
      </c>
      <c r="G140" s="18">
        <v>14</v>
      </c>
      <c r="H140" s="14" t="s">
        <v>14</v>
      </c>
      <c r="I140" s="5"/>
      <c r="J140" s="6">
        <f>+J80</f>
        <v>1</v>
      </c>
      <c r="K140" s="26">
        <f>+K80</f>
        <v>25.5</v>
      </c>
      <c r="L140" s="16"/>
      <c r="M140" s="17"/>
    </row>
    <row r="141" spans="3:13" ht="24.75" customHeight="1">
      <c r="C141" s="23"/>
      <c r="D141" s="24"/>
      <c r="E141" s="25"/>
      <c r="F141" s="4" t="str">
        <f>+F84</f>
        <v>L-SM-14d-2024-016</v>
      </c>
      <c r="G141" s="18">
        <v>14</v>
      </c>
      <c r="H141" s="14" t="s">
        <v>14</v>
      </c>
      <c r="I141" s="5"/>
      <c r="J141" s="6">
        <f>+J84</f>
        <v>1</v>
      </c>
      <c r="K141" s="26">
        <f>+K84</f>
        <v>45</v>
      </c>
      <c r="L141" s="16"/>
      <c r="M141" s="17"/>
    </row>
    <row r="142" spans="3:13" ht="24.75" customHeight="1">
      <c r="C142" s="23"/>
      <c r="D142" s="24"/>
      <c r="E142" s="25"/>
      <c r="F142" s="4" t="str">
        <f>+F89</f>
        <v>L-SM-14d-2024-017</v>
      </c>
      <c r="G142" s="18">
        <v>14</v>
      </c>
      <c r="H142" s="14" t="s">
        <v>14</v>
      </c>
      <c r="I142" s="5"/>
      <c r="J142" s="6">
        <f>+J89</f>
        <v>1</v>
      </c>
      <c r="K142" s="26">
        <f>+K89</f>
        <v>30</v>
      </c>
      <c r="L142" s="16"/>
      <c r="M142" s="17"/>
    </row>
    <row r="143" spans="3:13" ht="24.75" customHeight="1">
      <c r="C143" s="23"/>
      <c r="D143" s="24"/>
      <c r="E143" s="25"/>
      <c r="F143" s="4" t="str">
        <f>+F93</f>
        <v>L-SM-14d-2024-018</v>
      </c>
      <c r="G143" s="18">
        <v>14</v>
      </c>
      <c r="H143" s="14" t="s">
        <v>14</v>
      </c>
      <c r="I143" s="5"/>
      <c r="J143" s="6">
        <f>+J93</f>
        <v>0</v>
      </c>
      <c r="K143" s="26">
        <f>+K93</f>
        <v>0</v>
      </c>
      <c r="L143" s="16"/>
      <c r="M143" s="17"/>
    </row>
    <row r="144" spans="3:13" ht="24.75" customHeight="1">
      <c r="C144" s="23"/>
      <c r="D144" s="24"/>
      <c r="E144" s="25"/>
      <c r="F144" s="4" t="str">
        <f>+F97</f>
        <v>L-SM-14d-2024-019</v>
      </c>
      <c r="G144" s="18">
        <v>14</v>
      </c>
      <c r="H144" s="14" t="s">
        <v>14</v>
      </c>
      <c r="I144" s="5"/>
      <c r="J144" s="6">
        <f>+J97</f>
        <v>0</v>
      </c>
      <c r="K144" s="26">
        <f>+K97</f>
        <v>0</v>
      </c>
      <c r="L144" s="16"/>
      <c r="M144" s="17"/>
    </row>
    <row r="145" spans="3:13" ht="24.75" customHeight="1">
      <c r="C145" s="23"/>
      <c r="D145" s="24"/>
      <c r="E145" s="25"/>
      <c r="F145" s="4" t="str">
        <f>+F101</f>
        <v>L-SM-14d-2024-020</v>
      </c>
      <c r="G145" s="18">
        <v>14</v>
      </c>
      <c r="H145" s="14" t="s">
        <v>14</v>
      </c>
      <c r="I145" s="5"/>
      <c r="J145" s="6">
        <f>+J101</f>
        <v>1</v>
      </c>
      <c r="K145" s="26">
        <f>+K101</f>
        <v>45</v>
      </c>
      <c r="L145" s="27"/>
      <c r="M145" s="28"/>
    </row>
    <row r="146" spans="3:13" ht="24" customHeight="1" thickBot="1">
      <c r="C146" s="29"/>
      <c r="D146" s="30"/>
      <c r="E146" s="31"/>
      <c r="F146" s="42" t="s">
        <v>16</v>
      </c>
      <c r="G146" s="33"/>
      <c r="H146" s="34"/>
      <c r="I146" s="35"/>
      <c r="J146" s="36">
        <f>+SUM(J126:J145)</f>
        <v>9</v>
      </c>
      <c r="K146" s="37">
        <f>+SUM(K126:K145)</f>
        <v>325</v>
      </c>
      <c r="L146" s="38"/>
      <c r="M146" s="39"/>
    </row>
    <row r="147" spans="3:13" ht="24.75" customHeight="1">
      <c r="C147" s="23"/>
      <c r="D147" s="24"/>
      <c r="E147" s="25"/>
      <c r="F147" s="43" t="str">
        <f>+F20</f>
        <v>L-SM-1-2023-027</v>
      </c>
      <c r="G147" s="18">
        <v>1</v>
      </c>
      <c r="H147" s="14" t="s">
        <v>13</v>
      </c>
      <c r="I147" s="6"/>
      <c r="J147" s="6">
        <f>+J20</f>
        <v>0</v>
      </c>
      <c r="K147" s="26">
        <f>+K20</f>
        <v>0</v>
      </c>
      <c r="L147" s="27"/>
      <c r="M147" s="28"/>
    </row>
    <row r="148" spans="3:13" ht="24.75" customHeight="1">
      <c r="C148" s="23"/>
      <c r="D148" s="24"/>
      <c r="E148" s="25"/>
      <c r="F148" s="43" t="str">
        <f>+F24</f>
        <v>L-SM-1-2024-001</v>
      </c>
      <c r="G148" s="18">
        <v>1</v>
      </c>
      <c r="H148" s="14" t="s">
        <v>13</v>
      </c>
      <c r="I148" s="6"/>
      <c r="J148" s="6">
        <f>+J24+J28</f>
        <v>6</v>
      </c>
      <c r="K148" s="26">
        <f>+K24+K28</f>
        <v>431</v>
      </c>
      <c r="L148" s="27"/>
      <c r="M148" s="28"/>
    </row>
    <row r="149" spans="3:13" ht="24.75" customHeight="1">
      <c r="C149" s="23"/>
      <c r="D149" s="24"/>
      <c r="E149" s="25"/>
      <c r="F149" s="43" t="str">
        <f>+F32</f>
        <v>L-SM-1-2024-002</v>
      </c>
      <c r="G149" s="18">
        <v>1</v>
      </c>
      <c r="H149" s="14" t="s">
        <v>13</v>
      </c>
      <c r="I149" s="6"/>
      <c r="J149" s="6">
        <f>+J32+J36</f>
        <v>3</v>
      </c>
      <c r="K149" s="26">
        <f>+K32+K36</f>
        <v>644.5</v>
      </c>
      <c r="L149" s="27"/>
      <c r="M149" s="28"/>
    </row>
    <row r="150" spans="3:13" ht="24.75" customHeight="1">
      <c r="C150" s="23"/>
      <c r="D150" s="24"/>
      <c r="E150" s="25"/>
      <c r="F150" s="43" t="str">
        <f>+F41</f>
        <v>L-SM-1-2024-003</v>
      </c>
      <c r="G150" s="18">
        <v>1</v>
      </c>
      <c r="H150" s="14" t="s">
        <v>13</v>
      </c>
      <c r="I150" s="6"/>
      <c r="J150" s="6">
        <f>+J41+J45</f>
        <v>2</v>
      </c>
      <c r="K150" s="26">
        <f>+K41+K45</f>
        <v>104.5</v>
      </c>
      <c r="L150" s="27"/>
      <c r="M150" s="28"/>
    </row>
    <row r="151" spans="3:13" ht="24.75" customHeight="1">
      <c r="C151" s="23"/>
      <c r="D151" s="24"/>
      <c r="E151" s="25"/>
      <c r="F151" s="43" t="str">
        <f>+F49</f>
        <v>L-SM-1-2024-004</v>
      </c>
      <c r="G151" s="18">
        <v>1</v>
      </c>
      <c r="H151" s="14" t="s">
        <v>13</v>
      </c>
      <c r="I151" s="6"/>
      <c r="J151" s="6">
        <f>+J49+J53</f>
        <v>0</v>
      </c>
      <c r="K151" s="26">
        <f>+K49+K53</f>
        <v>0</v>
      </c>
      <c r="L151" s="27"/>
      <c r="M151" s="28"/>
    </row>
    <row r="152" spans="3:13" ht="24.75" customHeight="1">
      <c r="C152" s="23"/>
      <c r="D152" s="24"/>
      <c r="E152" s="25"/>
      <c r="F152" s="43" t="str">
        <f>+F58</f>
        <v>L-SM-1-2024-005</v>
      </c>
      <c r="G152" s="18">
        <v>1</v>
      </c>
      <c r="H152" s="14" t="s">
        <v>13</v>
      </c>
      <c r="I152" s="6"/>
      <c r="J152" s="6">
        <f>+J58+J61</f>
        <v>5</v>
      </c>
      <c r="K152" s="26">
        <f>+K58+K61</f>
        <v>1265.25</v>
      </c>
      <c r="L152" s="27"/>
      <c r="M152" s="28"/>
    </row>
    <row r="153" spans="3:13" ht="24.75" customHeight="1">
      <c r="C153" s="23"/>
      <c r="D153" s="24"/>
      <c r="E153" s="25"/>
      <c r="F153" s="43" t="str">
        <f>+F64</f>
        <v>L-SM-1-2024-006</v>
      </c>
      <c r="G153" s="18">
        <v>1</v>
      </c>
      <c r="H153" s="14" t="s">
        <v>13</v>
      </c>
      <c r="I153" s="6"/>
      <c r="J153" s="6">
        <f>+J64</f>
        <v>1</v>
      </c>
      <c r="K153" s="26">
        <f>+K64</f>
        <v>18</v>
      </c>
      <c r="L153" s="27"/>
      <c r="M153" s="28"/>
    </row>
    <row r="154" spans="3:13" ht="24.75" customHeight="1">
      <c r="C154" s="23"/>
      <c r="D154" s="24"/>
      <c r="E154" s="25"/>
      <c r="F154" s="43" t="str">
        <f>+F69</f>
        <v>L-SM-1-2024-007</v>
      </c>
      <c r="G154" s="18">
        <v>1</v>
      </c>
      <c r="H154" s="14" t="s">
        <v>13</v>
      </c>
      <c r="I154" s="6"/>
      <c r="J154" s="6">
        <f>+J69+J73</f>
        <v>3</v>
      </c>
      <c r="K154" s="26">
        <f>+K69+K73</f>
        <v>855.5</v>
      </c>
      <c r="L154" s="27"/>
      <c r="M154" s="28"/>
    </row>
    <row r="155" spans="3:13" ht="24.75" customHeight="1">
      <c r="C155" s="23"/>
      <c r="D155" s="24"/>
      <c r="E155" s="25"/>
      <c r="F155" s="43" t="str">
        <f>+F77</f>
        <v>L-SM-1-2024-008</v>
      </c>
      <c r="G155" s="18">
        <v>1</v>
      </c>
      <c r="H155" s="14" t="s">
        <v>13</v>
      </c>
      <c r="I155" s="6"/>
      <c r="J155" s="6">
        <f>+J77+J81</f>
        <v>0</v>
      </c>
      <c r="K155" s="26">
        <f>+K77+K81</f>
        <v>0</v>
      </c>
      <c r="L155" s="27"/>
      <c r="M155" s="28"/>
    </row>
    <row r="156" spans="3:13" ht="24.75" customHeight="1">
      <c r="C156" s="23"/>
      <c r="D156" s="24"/>
      <c r="E156" s="25"/>
      <c r="F156" s="43" t="str">
        <f>+F85</f>
        <v>L-SM-1-2024-009</v>
      </c>
      <c r="G156" s="18">
        <v>1</v>
      </c>
      <c r="H156" s="14" t="s">
        <v>13</v>
      </c>
      <c r="I156" s="6"/>
      <c r="J156" s="6">
        <f>+J85+J90</f>
        <v>3</v>
      </c>
      <c r="K156" s="26">
        <f>+K85+K90</f>
        <v>752.25</v>
      </c>
      <c r="L156" s="27"/>
      <c r="M156" s="28"/>
    </row>
    <row r="157" spans="3:13" ht="24.75" customHeight="1">
      <c r="C157" s="23"/>
      <c r="D157" s="24"/>
      <c r="E157" s="25"/>
      <c r="F157" s="43" t="str">
        <f>+F94</f>
        <v>L-SM-1-2024-010</v>
      </c>
      <c r="G157" s="18">
        <v>1</v>
      </c>
      <c r="H157" s="14" t="s">
        <v>13</v>
      </c>
      <c r="I157" s="6"/>
      <c r="J157" s="75">
        <f>+J94+J98</f>
        <v>1</v>
      </c>
      <c r="K157" s="26">
        <f>K94+K98</f>
        <v>30</v>
      </c>
      <c r="L157" s="27"/>
      <c r="M157" s="28"/>
    </row>
    <row r="158" spans="3:13" ht="24.75" customHeight="1">
      <c r="C158" s="23"/>
      <c r="D158" s="24"/>
      <c r="E158" s="25"/>
      <c r="F158" s="43" t="str">
        <f>+F102</f>
        <v>L-SM-1-2024-011</v>
      </c>
      <c r="G158" s="18">
        <v>1</v>
      </c>
      <c r="H158" s="14" t="s">
        <v>13</v>
      </c>
      <c r="I158" s="6"/>
      <c r="J158" s="75">
        <f>+J102</f>
        <v>2</v>
      </c>
      <c r="K158" s="26">
        <f>K102</f>
        <v>755</v>
      </c>
      <c r="L158" s="27"/>
      <c r="M158" s="28"/>
    </row>
    <row r="159" spans="3:13" ht="24" customHeight="1" thickBot="1">
      <c r="C159" s="29"/>
      <c r="D159" s="30"/>
      <c r="E159" s="31"/>
      <c r="F159" s="59" t="s">
        <v>11</v>
      </c>
      <c r="G159" s="60"/>
      <c r="H159" s="61"/>
      <c r="I159" s="62"/>
      <c r="J159" s="63">
        <f>SUM(J147:J158)</f>
        <v>26</v>
      </c>
      <c r="K159" s="64">
        <f>SUM(K147:K158)</f>
        <v>4856</v>
      </c>
      <c r="L159" s="65"/>
      <c r="M159" s="66"/>
    </row>
    <row r="160" spans="3:17" ht="29.25" customHeight="1" thickBot="1">
      <c r="C160" s="96" t="s">
        <v>0</v>
      </c>
      <c r="D160" s="97"/>
      <c r="E160" s="97"/>
      <c r="F160" s="45"/>
      <c r="G160" s="44"/>
      <c r="H160" s="44"/>
      <c r="I160" s="44"/>
      <c r="J160" s="46">
        <f>+J159+J146+J125</f>
        <v>44</v>
      </c>
      <c r="K160" s="74">
        <f>+K159+K146+K125</f>
        <v>6131.5</v>
      </c>
      <c r="L160" s="47"/>
      <c r="M160" s="48"/>
      <c r="N160" s="21"/>
      <c r="O160" s="22"/>
      <c r="P160" s="20"/>
      <c r="Q160" s="20"/>
    </row>
    <row r="161" spans="3:16" s="54" customFormat="1" ht="27" customHeight="1">
      <c r="C161" s="49" t="s">
        <v>21</v>
      </c>
      <c r="D161" s="50"/>
      <c r="E161" s="50"/>
      <c r="F161" s="50"/>
      <c r="G161" s="50"/>
      <c r="H161" s="50"/>
      <c r="I161" s="50"/>
      <c r="J161" s="52"/>
      <c r="K161" s="52"/>
      <c r="L161" s="52"/>
      <c r="M161" s="52"/>
      <c r="N161" s="69"/>
      <c r="O161" s="69"/>
      <c r="P161" s="53"/>
    </row>
    <row r="162" spans="3:16" s="54" customFormat="1" ht="27.75" customHeight="1">
      <c r="C162" s="49" t="s">
        <v>18</v>
      </c>
      <c r="D162" s="55"/>
      <c r="E162" s="55"/>
      <c r="F162" s="55"/>
      <c r="G162" s="55"/>
      <c r="H162" s="56"/>
      <c r="I162" s="55"/>
      <c r="J162" s="52"/>
      <c r="K162" s="52"/>
      <c r="L162" s="52"/>
      <c r="M162" s="52"/>
      <c r="N162" s="70"/>
      <c r="O162" s="69"/>
      <c r="P162" s="53"/>
    </row>
    <row r="163" spans="3:16" s="54" customFormat="1" ht="21.75" customHeight="1" hidden="1">
      <c r="C163" s="49" t="s">
        <v>22</v>
      </c>
      <c r="D163" s="55"/>
      <c r="E163" s="55"/>
      <c r="F163" s="55"/>
      <c r="G163" s="55"/>
      <c r="H163" s="56"/>
      <c r="I163" s="55"/>
      <c r="J163" s="52"/>
      <c r="K163" s="52"/>
      <c r="L163" s="52"/>
      <c r="M163" s="52"/>
      <c r="N163" s="70"/>
      <c r="O163" s="69"/>
      <c r="P163" s="53"/>
    </row>
    <row r="164" spans="1:16" s="54" customFormat="1" ht="15.75">
      <c r="A164" s="67"/>
      <c r="C164" s="55"/>
      <c r="D164" s="55"/>
      <c r="E164" s="55"/>
      <c r="F164" s="55"/>
      <c r="G164" s="55"/>
      <c r="H164" s="55"/>
      <c r="I164" s="55"/>
      <c r="J164" s="52"/>
      <c r="K164" s="52"/>
      <c r="L164" s="51"/>
      <c r="M164" s="52"/>
      <c r="N164" s="57"/>
      <c r="O164" s="57"/>
      <c r="P164" s="53"/>
    </row>
    <row r="165" spans="3:16" ht="15.75">
      <c r="C165" s="55"/>
      <c r="D165" s="55"/>
      <c r="E165" s="55"/>
      <c r="F165" s="55"/>
      <c r="G165" s="55"/>
      <c r="H165" s="55"/>
      <c r="I165" s="55"/>
      <c r="J165" s="52"/>
      <c r="K165" s="68"/>
      <c r="L165" s="52"/>
      <c r="M165" s="58"/>
      <c r="N165" s="57"/>
      <c r="O165" s="57"/>
      <c r="P165" s="20"/>
    </row>
    <row r="166" spans="3:16" ht="15.75">
      <c r="C166" s="55"/>
      <c r="D166" s="55"/>
      <c r="E166" s="55"/>
      <c r="F166" s="55"/>
      <c r="G166" s="55"/>
      <c r="H166" s="55"/>
      <c r="I166" s="55"/>
      <c r="J166" s="52"/>
      <c r="K166" s="52"/>
      <c r="L166" s="52"/>
      <c r="M166" s="58"/>
      <c r="N166" s="57"/>
      <c r="O166" s="57"/>
      <c r="P166" s="20"/>
    </row>
    <row r="167" spans="3:16" ht="15.75">
      <c r="C167" s="55"/>
      <c r="D167" s="55"/>
      <c r="E167" s="55"/>
      <c r="F167" s="55"/>
      <c r="G167" s="55"/>
      <c r="H167" s="55"/>
      <c r="I167" s="55"/>
      <c r="J167" s="52"/>
      <c r="K167" s="52"/>
      <c r="L167" s="52"/>
      <c r="M167" s="58"/>
      <c r="N167" s="57"/>
      <c r="O167" s="57"/>
      <c r="P167" s="20"/>
    </row>
    <row r="168" spans="3:16" ht="15.75">
      <c r="C168" s="55"/>
      <c r="D168" s="55"/>
      <c r="E168" s="55"/>
      <c r="F168" s="55"/>
      <c r="G168" s="55"/>
      <c r="H168" s="55"/>
      <c r="I168" s="55"/>
      <c r="J168" s="52"/>
      <c r="K168" s="52"/>
      <c r="L168" s="52"/>
      <c r="M168" s="58"/>
      <c r="N168" s="20"/>
      <c r="O168" s="20"/>
      <c r="P168" s="20"/>
    </row>
    <row r="169" spans="3:16" ht="15.75">
      <c r="C169" s="55"/>
      <c r="D169" s="55"/>
      <c r="E169" s="55"/>
      <c r="F169" s="55"/>
      <c r="G169" s="55"/>
      <c r="H169" s="55"/>
      <c r="I169" s="55"/>
      <c r="J169" s="58"/>
      <c r="K169" s="58"/>
      <c r="L169" s="58"/>
      <c r="M169" s="58"/>
      <c r="N169" s="20"/>
      <c r="O169" s="20"/>
      <c r="P169" s="20"/>
    </row>
    <row r="170" spans="3:16" ht="15.75">
      <c r="C170" s="55"/>
      <c r="D170" s="55"/>
      <c r="E170" s="55"/>
      <c r="F170" s="55"/>
      <c r="G170" s="55"/>
      <c r="H170" s="55"/>
      <c r="I170" s="55"/>
      <c r="J170" s="58"/>
      <c r="K170" s="58"/>
      <c r="L170" s="58"/>
      <c r="M170" s="58"/>
      <c r="N170" s="20"/>
      <c r="O170" s="20"/>
      <c r="P170" s="20"/>
    </row>
    <row r="171" spans="3:16" ht="15.75">
      <c r="C171" s="55"/>
      <c r="D171" s="55"/>
      <c r="E171" s="55"/>
      <c r="F171" s="55"/>
      <c r="G171" s="55"/>
      <c r="H171" s="55"/>
      <c r="I171" s="55"/>
      <c r="J171" s="58"/>
      <c r="K171" s="58"/>
      <c r="L171" s="58"/>
      <c r="M171" s="58"/>
      <c r="N171" s="20"/>
      <c r="O171" s="20"/>
      <c r="P171" s="20"/>
    </row>
    <row r="172" spans="3:16" ht="15.75">
      <c r="C172" s="55"/>
      <c r="D172" s="55"/>
      <c r="E172" s="55"/>
      <c r="F172" s="55"/>
      <c r="G172" s="55"/>
      <c r="H172" s="55"/>
      <c r="I172" s="55"/>
      <c r="J172" s="58"/>
      <c r="K172" s="58"/>
      <c r="L172" s="58"/>
      <c r="M172" s="58"/>
      <c r="N172" s="20"/>
      <c r="O172" s="20"/>
      <c r="P172" s="20"/>
    </row>
    <row r="173" spans="3:16" ht="15.75">
      <c r="C173" s="55"/>
      <c r="D173" s="55"/>
      <c r="E173" s="55"/>
      <c r="F173" s="55"/>
      <c r="G173" s="55"/>
      <c r="H173" s="55"/>
      <c r="I173" s="55"/>
      <c r="J173" s="58"/>
      <c r="K173" s="58"/>
      <c r="L173" s="58"/>
      <c r="M173" s="58"/>
      <c r="N173" s="20"/>
      <c r="O173" s="20"/>
      <c r="P173" s="20"/>
    </row>
    <row r="174" spans="3:15" ht="15.75">
      <c r="C174" s="55"/>
      <c r="D174" s="55"/>
      <c r="E174" s="55"/>
      <c r="F174" s="55"/>
      <c r="G174" s="55"/>
      <c r="H174" s="55"/>
      <c r="I174" s="55"/>
      <c r="J174" s="58"/>
      <c r="K174" s="58"/>
      <c r="L174" s="58"/>
      <c r="M174" s="58"/>
      <c r="N174" s="20"/>
      <c r="O174" s="20"/>
    </row>
    <row r="175" spans="3:15" ht="15.75">
      <c r="C175" s="55"/>
      <c r="D175" s="55"/>
      <c r="E175" s="55"/>
      <c r="F175" s="55"/>
      <c r="G175" s="55"/>
      <c r="H175" s="55"/>
      <c r="I175" s="55"/>
      <c r="J175" s="58"/>
      <c r="K175" s="58"/>
      <c r="L175" s="58"/>
      <c r="M175" s="58"/>
      <c r="N175" s="20"/>
      <c r="O175" s="20"/>
    </row>
    <row r="176" spans="3:15" ht="15.75">
      <c r="C176" s="55"/>
      <c r="D176" s="55"/>
      <c r="E176" s="55"/>
      <c r="F176" s="55"/>
      <c r="G176" s="55"/>
      <c r="H176" s="55"/>
      <c r="I176" s="55"/>
      <c r="J176" s="58"/>
      <c r="K176" s="58"/>
      <c r="L176" s="58"/>
      <c r="M176" s="58"/>
      <c r="N176" s="20"/>
      <c r="O176" s="20"/>
    </row>
    <row r="177" spans="10:15" ht="12.75">
      <c r="J177" s="20"/>
      <c r="K177" s="20"/>
      <c r="L177" s="20"/>
      <c r="M177" s="20"/>
      <c r="N177" s="20"/>
      <c r="O177" s="20"/>
    </row>
  </sheetData>
  <sheetProtection/>
  <mergeCells count="88">
    <mergeCell ref="C100:C103"/>
    <mergeCell ref="D100:D103"/>
    <mergeCell ref="E103:I103"/>
    <mergeCell ref="L104:M104"/>
    <mergeCell ref="D79:D82"/>
    <mergeCell ref="E82:I82"/>
    <mergeCell ref="C79:C82"/>
    <mergeCell ref="C83:C86"/>
    <mergeCell ref="D83:D86"/>
    <mergeCell ref="L87:M87"/>
    <mergeCell ref="C92:C95"/>
    <mergeCell ref="D92:D95"/>
    <mergeCell ref="E95:I95"/>
    <mergeCell ref="L15:L17"/>
    <mergeCell ref="C11:M11"/>
    <mergeCell ref="M15:M17"/>
    <mergeCell ref="E15:E17"/>
    <mergeCell ref="D15:D17"/>
    <mergeCell ref="L55:M55"/>
    <mergeCell ref="C18:C21"/>
    <mergeCell ref="C26:C29"/>
    <mergeCell ref="D26:D29"/>
    <mergeCell ref="D18:D21"/>
    <mergeCell ref="C10:M10"/>
    <mergeCell ref="C12:M12"/>
    <mergeCell ref="C13:M13"/>
    <mergeCell ref="J15:J17"/>
    <mergeCell ref="K15:K17"/>
    <mergeCell ref="E29:I29"/>
    <mergeCell ref="C15:C17"/>
    <mergeCell ref="G15:H17"/>
    <mergeCell ref="F15:F17"/>
    <mergeCell ref="I15:I17"/>
    <mergeCell ref="C160:E160"/>
    <mergeCell ref="C22:C25"/>
    <mergeCell ref="D22:D25"/>
    <mergeCell ref="E25:I25"/>
    <mergeCell ref="C55:I55"/>
    <mergeCell ref="C38:I38"/>
    <mergeCell ref="C88:C91"/>
    <mergeCell ref="D88:D91"/>
    <mergeCell ref="E91:I91"/>
    <mergeCell ref="C104:I104"/>
    <mergeCell ref="L38:M38"/>
    <mergeCell ref="C34:C37"/>
    <mergeCell ref="D34:D37"/>
    <mergeCell ref="E37:I37"/>
    <mergeCell ref="C51:C54"/>
    <mergeCell ref="D51:D54"/>
    <mergeCell ref="E54:I54"/>
    <mergeCell ref="E21:I21"/>
    <mergeCell ref="C30:C33"/>
    <mergeCell ref="D30:D33"/>
    <mergeCell ref="E33:I33"/>
    <mergeCell ref="C43:C46"/>
    <mergeCell ref="D43:D46"/>
    <mergeCell ref="E46:I46"/>
    <mergeCell ref="C39:C42"/>
    <mergeCell ref="D39:D42"/>
    <mergeCell ref="E42:I42"/>
    <mergeCell ref="C60:C62"/>
    <mergeCell ref="D60:D62"/>
    <mergeCell ref="C47:C50"/>
    <mergeCell ref="D47:D50"/>
    <mergeCell ref="E50:I50"/>
    <mergeCell ref="E62:I62"/>
    <mergeCell ref="C56:C59"/>
    <mergeCell ref="D56:D59"/>
    <mergeCell ref="E59:I59"/>
    <mergeCell ref="E74:I74"/>
    <mergeCell ref="C66:I66"/>
    <mergeCell ref="L66:M66"/>
    <mergeCell ref="C63:C65"/>
    <mergeCell ref="D63:D65"/>
    <mergeCell ref="E65:I65"/>
    <mergeCell ref="C67:C70"/>
    <mergeCell ref="D67:D70"/>
    <mergeCell ref="E70:I70"/>
    <mergeCell ref="C87:I87"/>
    <mergeCell ref="C96:C99"/>
    <mergeCell ref="D96:D99"/>
    <mergeCell ref="E99:I99"/>
    <mergeCell ref="C71:C74"/>
    <mergeCell ref="C75:C78"/>
    <mergeCell ref="D75:D78"/>
    <mergeCell ref="E78:I78"/>
    <mergeCell ref="E86:I86"/>
    <mergeCell ref="D71:D74"/>
  </mergeCells>
  <printOptions horizontalCentered="1" verticalCentered="1"/>
  <pageMargins left="0.1968503937007874" right="0.1968503937007874" top="0.7480314960629921" bottom="0.1968503937007874" header="0" footer="0.3937007874015748"/>
  <pageSetup fitToHeight="0" fitToWidth="1" horizontalDpi="600" verticalDpi="600" orientation="portrait" paperSize="9" scale="46" r:id="rId2"/>
  <headerFooter alignWithMargins="0">
    <oddFooter>&amp;CPágina &amp;P/&amp;N</oddFooter>
  </headerFooter>
  <rowBreaks count="4" manualBreakCount="4">
    <brk id="38" min="2" max="12" man="1"/>
    <brk id="55" min="2" max="12" man="1"/>
    <brk id="87" min="2" max="12" man="1"/>
    <brk id="125" min="2" max="12" man="1"/>
  </rowBreaks>
  <colBreaks count="1" manualBreakCount="1">
    <brk id="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Nicaragua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Luisa Tapia Arostegui</dc:creator>
  <cp:keywords/>
  <dc:description/>
  <cp:lastModifiedBy>Delgado Lindo, Yuritza Yaoska</cp:lastModifiedBy>
  <cp:lastPrinted>2024-05-15T17:47:28Z</cp:lastPrinted>
  <dcterms:created xsi:type="dcterms:W3CDTF">2003-07-17T15:30:29Z</dcterms:created>
  <dcterms:modified xsi:type="dcterms:W3CDTF">2024-05-28T17:17:05Z</dcterms:modified>
  <cp:category/>
  <cp:version/>
  <cp:contentType/>
  <cp:contentStatus/>
</cp:coreProperties>
</file>