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90" windowWidth="19635" windowHeight="6660" firstSheet="1" activeTab="2"/>
  </bookViews>
  <sheets>
    <sheet name="Cuadro #1" sheetId="1" r:id="rId1"/>
    <sheet name="Cuadro #2" sheetId="2" r:id="rId2"/>
    <sheet name="Cuadro #3" sheetId="3" r:id="rId3"/>
    <sheet name="Cuadro #4 " sheetId="4" r:id="rId4"/>
    <sheet name="Cuadro #5" sheetId="5" r:id="rId5"/>
    <sheet name="Cuadro #6" sheetId="6" r:id="rId6"/>
    <sheet name="Cuadro #7" sheetId="7" r:id="rId7"/>
    <sheet name="Cuadro #8" sheetId="8" r:id="rId8"/>
    <sheet name="Cuadro #9" sheetId="9" r:id="rId9"/>
    <sheet name="Cuadro #10" sheetId="10" r:id="rId10"/>
    <sheet name="Cuadro #11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" hidden="1">'[1]SNF Córd'!#REF!</definedName>
    <definedName name="__123Graph_AChart1" hidden="1">'[1]SNF Córd'!#REF!</definedName>
    <definedName name="__123Graph_AChart10" hidden="1">'[2]PIB corr'!#REF!</definedName>
    <definedName name="__123Graph_AChart11" hidden="1">'[2]PIB corr'!#REF!</definedName>
    <definedName name="__123Graph_AChart12" hidden="1">'[2]PIB corr'!#REF!</definedName>
    <definedName name="__123Graph_AChart13" hidden="1">'[2]PIB corr'!#REF!</definedName>
    <definedName name="__123Graph_AChart14" hidden="1">'[2]PIB corr'!#REF!</definedName>
    <definedName name="__123Graph_AChart15" hidden="1">'[2]PIB corr'!#REF!</definedName>
    <definedName name="__123Graph_AChart16" hidden="1">'[2]PIB corr'!#REF!</definedName>
    <definedName name="__123Graph_AChart17" hidden="1">'[2]PIB corr'!#REF!</definedName>
    <definedName name="__123Graph_AChart18" hidden="1">'[2]PIB corr'!#REF!</definedName>
    <definedName name="__123Graph_AChart19" hidden="1">'[2]PIB corr'!#REF!</definedName>
    <definedName name="__123Graph_AChart2" hidden="1">'[1]SNF Córd'!#REF!</definedName>
    <definedName name="__123Graph_AChart20" hidden="1">'[2]PIB corr'!#REF!</definedName>
    <definedName name="__123Graph_AChart3" hidden="1">'[1]SNF Córd'!#REF!</definedName>
    <definedName name="__123Graph_AChart4" hidden="1">'[1]SNF Córd'!#REF!</definedName>
    <definedName name="__123Graph_AChart5" hidden="1">'[1]SNF Córd'!#REF!</definedName>
    <definedName name="__123Graph_AChart6" hidden="1">'[2]PIB corr'!#REF!</definedName>
    <definedName name="__123Graph_AChart7" hidden="1">'[2]PIB corr'!#REF!</definedName>
    <definedName name="__123Graph_AChart8" hidden="1">'[2]PIB corr'!#REF!</definedName>
    <definedName name="__123Graph_AChart9" hidden="1">'[2]PIB corr'!#REF!</definedName>
    <definedName name="__123Graph_ACurrent" hidden="1">'[1]SNF Córd'!#REF!</definedName>
    <definedName name="__123Graph_AREER" hidden="1">[3]ER!#REF!</definedName>
    <definedName name="__123Graph_B" hidden="1">'[1]SNF Córd'!#REF!</definedName>
    <definedName name="__123Graph_BChart1" hidden="1">'[1]SNF Córd'!#REF!</definedName>
    <definedName name="__123Graph_BChart10" hidden="1">'[2]PIB corr'!#REF!</definedName>
    <definedName name="__123Graph_BChart11" hidden="1">'[2]PIB corr'!#REF!</definedName>
    <definedName name="__123Graph_BChart12" hidden="1">'[2]PIB corr'!#REF!</definedName>
    <definedName name="__123Graph_BChart13" hidden="1">'[2]PIB corr'!#REF!</definedName>
    <definedName name="__123Graph_BChart14" hidden="1">'[2]PIB corr'!#REF!</definedName>
    <definedName name="__123Graph_BChart15" hidden="1">'[2]PIB corr'!#REF!</definedName>
    <definedName name="__123Graph_BChart16" hidden="1">'[2]PIB corr'!#REF!</definedName>
    <definedName name="__123Graph_BChart17" hidden="1">'[2]PIB corr'!#REF!</definedName>
    <definedName name="__123Graph_BChart18" hidden="1">'[2]PIB corr'!#REF!</definedName>
    <definedName name="__123Graph_BChart19" hidden="1">'[2]PIB corr'!#REF!</definedName>
    <definedName name="__123Graph_BChart2" hidden="1">'[1]SNF Córd'!#REF!</definedName>
    <definedName name="__123Graph_BChart20" hidden="1">'[2]PIB corr'!#REF!</definedName>
    <definedName name="__123Graph_BChart3" hidden="1">'[1]SNF Córd'!#REF!</definedName>
    <definedName name="__123Graph_BChart4" hidden="1">'[1]SNF Córd'!#REF!</definedName>
    <definedName name="__123Graph_BChart5" hidden="1">'[1]SNF Córd'!#REF!</definedName>
    <definedName name="__123Graph_BChart6" hidden="1">'[2]PIB corr'!#REF!</definedName>
    <definedName name="__123Graph_BChart7" hidden="1">'[2]PIB corr'!#REF!</definedName>
    <definedName name="__123Graph_BChart8" hidden="1">'[2]PIB corr'!#REF!</definedName>
    <definedName name="__123Graph_BChart9" hidden="1">'[2]PIB corr'!#REF!</definedName>
    <definedName name="__123Graph_BCurrent" hidden="1">'[1]SNF Córd'!#REF!</definedName>
    <definedName name="__123Graph_BREER" hidden="1">[3]ER!#REF!</definedName>
    <definedName name="__123Graph_C" localSheetId="10" hidden="1">'[4]cuadro 2'!#REF!</definedName>
    <definedName name="__123Graph_C" localSheetId="1" hidden="1">'Cuadro #2'!#REF!</definedName>
    <definedName name="__123Graph_C" localSheetId="3" hidden="1">#REF!</definedName>
    <definedName name="__123Graph_C" hidden="1">#REF!</definedName>
    <definedName name="__123Graph_CChart1" hidden="1">'[1]SNF Córd'!#REF!</definedName>
    <definedName name="__123Graph_CChart10" hidden="1">'[2]PIB corr'!#REF!</definedName>
    <definedName name="__123Graph_CChart11" hidden="1">'[2]PIB corr'!#REF!</definedName>
    <definedName name="__123Graph_CChart12" hidden="1">'[2]PIB corr'!#REF!</definedName>
    <definedName name="__123Graph_CChart13" hidden="1">'[2]PIB corr'!#REF!</definedName>
    <definedName name="__123Graph_CChart14" hidden="1">'[2]PIB corr'!#REF!</definedName>
    <definedName name="__123Graph_CChart15" hidden="1">'[2]PIB corr'!#REF!</definedName>
    <definedName name="__123Graph_CChart16" hidden="1">'[2]PIB corr'!#REF!</definedName>
    <definedName name="__123Graph_CChart17" hidden="1">'[2]PIB corr'!#REF!</definedName>
    <definedName name="__123Graph_CChart18" hidden="1">'[2]PIB corr'!#REF!</definedName>
    <definedName name="__123Graph_CChart19" hidden="1">'[2]PIB corr'!#REF!</definedName>
    <definedName name="__123Graph_CChart2" hidden="1">'[1]SNF Córd'!#REF!</definedName>
    <definedName name="__123Graph_CChart20" hidden="1">'[2]PIB corr'!#REF!</definedName>
    <definedName name="__123Graph_CChart3" hidden="1">'[1]SNF Córd'!#REF!</definedName>
    <definedName name="__123Graph_CChart4" hidden="1">'[1]SNF Córd'!#REF!</definedName>
    <definedName name="__123Graph_CChart5" hidden="1">'[1]SNF Córd'!#REF!</definedName>
    <definedName name="__123Graph_CChart6" hidden="1">'[2]PIB corr'!#REF!</definedName>
    <definedName name="__123Graph_CChart7" hidden="1">'[2]PIB corr'!#REF!</definedName>
    <definedName name="__123Graph_CChart8" hidden="1">'[2]PIB corr'!#REF!</definedName>
    <definedName name="__123Graph_CChart9" hidden="1">'[2]PIB corr'!#REF!</definedName>
    <definedName name="__123Graph_CCurrent" hidden="1">'[1]SNF Córd'!#REF!</definedName>
    <definedName name="__123Graph_CREER" hidden="1">[3]ER!#REF!</definedName>
    <definedName name="__123Graph_D" hidden="1">'[1]SNF Córd'!#REF!</definedName>
    <definedName name="__123Graph_DChart1" hidden="1">'[1]SNF Córd'!#REF!</definedName>
    <definedName name="__123Graph_DChart10" hidden="1">'[2]PIB corr'!#REF!</definedName>
    <definedName name="__123Graph_DChart11" hidden="1">'[2]PIB corr'!#REF!</definedName>
    <definedName name="__123Graph_DChart12" hidden="1">'[2]PIB corr'!#REF!</definedName>
    <definedName name="__123Graph_DChart13" hidden="1">'[2]PIB corr'!#REF!</definedName>
    <definedName name="__123Graph_DChart14" hidden="1">'[2]PIB corr'!#REF!</definedName>
    <definedName name="__123Graph_DChart15" hidden="1">'[2]PIB corr'!#REF!</definedName>
    <definedName name="__123Graph_DChart16" hidden="1">'[2]PIB corr'!#REF!</definedName>
    <definedName name="__123Graph_DChart17" hidden="1">'[2]PIB corr'!#REF!</definedName>
    <definedName name="__123Graph_DChart18" hidden="1">'[2]PIB corr'!#REF!</definedName>
    <definedName name="__123Graph_DChart19" hidden="1">'[2]PIB corr'!#REF!</definedName>
    <definedName name="__123Graph_DChart2" hidden="1">'[1]SNF Córd'!#REF!</definedName>
    <definedName name="__123Graph_DChart20" hidden="1">'[2]PIB corr'!#REF!</definedName>
    <definedName name="__123Graph_DChart3" hidden="1">'[1]SNF Córd'!#REF!</definedName>
    <definedName name="__123Graph_DChart4" hidden="1">'[1]SNF Córd'!#REF!</definedName>
    <definedName name="__123Graph_DChart5" hidden="1">'[1]SNF Córd'!#REF!</definedName>
    <definedName name="__123Graph_DChart6" hidden="1">'[2]PIB corr'!#REF!</definedName>
    <definedName name="__123Graph_DChart7" hidden="1">'[2]PIB corr'!#REF!</definedName>
    <definedName name="__123Graph_DChart8" hidden="1">'[2]PIB corr'!#REF!</definedName>
    <definedName name="__123Graph_DChart9" hidden="1">'[2]PIB corr'!#REF!</definedName>
    <definedName name="__123Graph_DCurrent" hidden="1">'[1]SNF Córd'!#REF!</definedName>
    <definedName name="__123Graph_E" hidden="1">'[1]SNF Córd'!#REF!</definedName>
    <definedName name="__123Graph_EChart1" hidden="1">'[1]SNF Córd'!#REF!</definedName>
    <definedName name="__123Graph_EChart10" hidden="1">'[2]PIB corr'!#REF!</definedName>
    <definedName name="__123Graph_EChart11" hidden="1">'[2]PIB corr'!#REF!</definedName>
    <definedName name="__123Graph_EChart12" hidden="1">'[2]PIB corr'!#REF!</definedName>
    <definedName name="__123Graph_EChart13" hidden="1">'[2]PIB corr'!#REF!</definedName>
    <definedName name="__123Graph_EChart14" hidden="1">'[2]PIB corr'!#REF!</definedName>
    <definedName name="__123Graph_EChart15" hidden="1">'[2]PIB corr'!#REF!</definedName>
    <definedName name="__123Graph_EChart16" hidden="1">'[2]PIB corr'!#REF!</definedName>
    <definedName name="__123Graph_EChart17" hidden="1">'[2]PIB corr'!#REF!</definedName>
    <definedName name="__123Graph_EChart18" hidden="1">'[2]PIB corr'!#REF!</definedName>
    <definedName name="__123Graph_EChart19" hidden="1">'[2]PIB corr'!#REF!</definedName>
    <definedName name="__123Graph_EChart2" hidden="1">'[1]SNF Córd'!#REF!</definedName>
    <definedName name="__123Graph_EChart20" hidden="1">'[2]PIB corr'!#REF!</definedName>
    <definedName name="__123Graph_EChart3" hidden="1">'[1]SNF Córd'!#REF!</definedName>
    <definedName name="__123Graph_EChart4" hidden="1">'[1]SNF Córd'!#REF!</definedName>
    <definedName name="__123Graph_EChart5" hidden="1">'[1]SNF Córd'!#REF!</definedName>
    <definedName name="__123Graph_EChart6" hidden="1">'[2]PIB corr'!#REF!</definedName>
    <definedName name="__123Graph_EChart7" hidden="1">'[2]PIB corr'!#REF!</definedName>
    <definedName name="__123Graph_EChart8" hidden="1">'[2]PIB corr'!#REF!</definedName>
    <definedName name="__123Graph_EChart9" hidden="1">'[2]PIB corr'!#REF!</definedName>
    <definedName name="__123Graph_ECurrent" hidden="1">'[1]SNF Córd'!#REF!</definedName>
    <definedName name="__123Graph_F" hidden="1">'[1]SNF Córd'!#REF!</definedName>
    <definedName name="__123Graph_FChart1" hidden="1">'[1]SNF Córd'!#REF!</definedName>
    <definedName name="__123Graph_FChart10" hidden="1">'[2]PIB corr'!#REF!</definedName>
    <definedName name="__123Graph_FChart11" hidden="1">'[2]PIB corr'!#REF!</definedName>
    <definedName name="__123Graph_FChart12" hidden="1">'[2]PIB corr'!#REF!</definedName>
    <definedName name="__123Graph_FChart13" hidden="1">'[2]PIB corr'!#REF!</definedName>
    <definedName name="__123Graph_FChart14" hidden="1">'[2]PIB corr'!#REF!</definedName>
    <definedName name="__123Graph_FChart15" hidden="1">'[2]PIB corr'!#REF!</definedName>
    <definedName name="__123Graph_FChart16" hidden="1">'[2]PIB corr'!#REF!</definedName>
    <definedName name="__123Graph_FChart17" hidden="1">'[2]PIB corr'!#REF!</definedName>
    <definedName name="__123Graph_FChart18" hidden="1">'[2]PIB corr'!#REF!</definedName>
    <definedName name="__123Graph_FChart19" hidden="1">'[2]PIB corr'!#REF!</definedName>
    <definedName name="__123Graph_FChart2" hidden="1">'[1]SNF Córd'!#REF!</definedName>
    <definedName name="__123Graph_FChart20" hidden="1">'[2]PIB corr'!#REF!</definedName>
    <definedName name="__123Graph_FChart3" hidden="1">'[1]SNF Córd'!#REF!</definedName>
    <definedName name="__123Graph_FChart4" hidden="1">'[1]SNF Córd'!#REF!</definedName>
    <definedName name="__123Graph_FChart5" hidden="1">'[1]SNF Córd'!#REF!</definedName>
    <definedName name="__123Graph_FChart6" hidden="1">'[2]PIB corr'!#REF!</definedName>
    <definedName name="__123Graph_FChart7" hidden="1">'[2]PIB corr'!#REF!</definedName>
    <definedName name="__123Graph_FChart8" hidden="1">'[2]PIB corr'!#REF!</definedName>
    <definedName name="__123Graph_FChart9" hidden="1">'[2]PIB corr'!#REF!</definedName>
    <definedName name="__123Graph_FCurrent" hidden="1">'[1]SNF Córd'!#REF!</definedName>
    <definedName name="__123Graph_X" localSheetId="1" hidden="1">'Cuadro #2'!$A$16:$A$58</definedName>
    <definedName name="__123Graph_X" localSheetId="3" hidden="1">#REF!</definedName>
    <definedName name="__123Graph_X" hidden="1">#REF!</definedName>
    <definedName name="__123Graph_XChart10" hidden="1">'[2]PIB corr'!#REF!</definedName>
    <definedName name="__123Graph_XChart11" hidden="1">'[2]PIB corr'!#REF!</definedName>
    <definedName name="__123Graph_XChart12" hidden="1">'[2]PIB corr'!#REF!</definedName>
    <definedName name="__123Graph_XChart13" hidden="1">'[2]PIB corr'!#REF!</definedName>
    <definedName name="__123Graph_XChart14" hidden="1">'[2]PIB corr'!#REF!</definedName>
    <definedName name="__123Graph_XChart15" hidden="1">'[2]PIB corr'!#REF!</definedName>
    <definedName name="__123Graph_XChart16" hidden="1">'[2]PIB corr'!#REF!</definedName>
    <definedName name="__123Graph_XChart17" hidden="1">'[2]PIB corr'!#REF!</definedName>
    <definedName name="__123Graph_XChart18" hidden="1">'[2]PIB corr'!#REF!</definedName>
    <definedName name="__123Graph_XChart19" hidden="1">'[2]PIB corr'!#REF!</definedName>
    <definedName name="__123Graph_XChart20" hidden="1">'[2]PIB corr'!#REF!</definedName>
    <definedName name="__123Graph_XChart6" hidden="1">'[2]PIB corr'!#REF!</definedName>
    <definedName name="__123Graph_XChart7" hidden="1">'[2]PIB corr'!#REF!</definedName>
    <definedName name="__123Graph_XChart8" hidden="1">'[2]PIB corr'!#REF!</definedName>
    <definedName name="__123Graph_XChart9" hidden="1">'[2]PIB corr'!#REF!</definedName>
    <definedName name="__SRT11" localSheetId="0" hidden="1">{"Minpmon",#N/A,FALSE,"Monthinput"}</definedName>
    <definedName name="__SRT11" hidden="1">{"Minpmon",#N/A,FALSE,"Monthinput"}</definedName>
    <definedName name="_3__123Graph_ACPI_ER_LOG" hidden="1">[3]ER!#REF!</definedName>
    <definedName name="_4__123Graph_BCPI_ER_LOG" hidden="1">[3]ER!#REF!</definedName>
    <definedName name="_5__123Graph_BIBA_IBRD" hidden="1">[3]WB!#REF!</definedName>
    <definedName name="_Fill" localSheetId="0" hidden="1">'Cuadro #1'!$J$7:$J$63</definedName>
    <definedName name="_Fill" localSheetId="10" hidden="1">#REF!</definedName>
    <definedName name="_Fill" localSheetId="3" hidden="1">#REF!</definedName>
    <definedName name="_Fill" hidden="1">#REF!</definedName>
    <definedName name="_Key1" localSheetId="3" hidden="1">'[5]B.D. BONOS BANCARIOS'!#REF!</definedName>
    <definedName name="_Key1" localSheetId="7" hidden="1">'[5]B.D. BONOS BANCARIOS'!#REF!</definedName>
    <definedName name="_Key1" localSheetId="8" hidden="1">'[5]B.D. BONOS BANCARIOS'!#REF!</definedName>
    <definedName name="_Key1" hidden="1">'[5]B.D. BONOS BANCARIOS'!#REF!</definedName>
    <definedName name="_MailAutoSig" localSheetId="5">'Cuadro #6'!#REF!</definedName>
    <definedName name="_Order1" hidden="1">255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ort" localSheetId="3" hidden="1">'[5]B.D. BONOS BANCARIOS'!#REF!</definedName>
    <definedName name="_Sort" localSheetId="7" hidden="1">'[5]B.D. BONOS BANCARIOS'!#REF!</definedName>
    <definedName name="_Sort" localSheetId="8" hidden="1">'[5]B.D. BONOS BANCARIOS'!#REF!</definedName>
    <definedName name="_Sort" hidden="1">'[5]B.D. BONOS BANCARIOS'!#REF!</definedName>
    <definedName name="_SRT11" localSheetId="0" hidden="1">{"Minpmon",#N/A,FALSE,"Monthinput"}</definedName>
    <definedName name="_SRT11" hidden="1">{"Minpmon",#N/A,FALSE,"Monthinput"}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b" localSheetId="0" hidden="1">{"Riqfin97",#N/A,FALSE,"Tran";"Riqfinpro",#N/A,FALSE,"Tran"}</definedName>
    <definedName name="aab" hidden="1">{"Riqfin97",#N/A,FALSE,"Tran";"Riqfinpro",#N/A,FALSE,"Tran"}</definedName>
    <definedName name="abril12" hidden="1">#REF!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df" localSheetId="0" hidden="1">{"Riqfin97",#N/A,FALSE,"Tran";"Riqfinpro",#N/A,FALSE,"Tran"}</definedName>
    <definedName name="adf" hidden="1">{"Riqfin97",#N/A,FALSE,"Tran";"Riqfinpro",#N/A,FALSE,"Tran"}</definedName>
    <definedName name="adfasdf" localSheetId="0" hidden="1">{"Riqfin97",#N/A,FALSE,"Tran";"Riqfinpro",#N/A,FALSE,"Tran"}</definedName>
    <definedName name="adfasdf" hidden="1">{"Riqfin97",#N/A,FALSE,"Tran";"Riqfinpro",#N/A,FALSE,"Tran"}</definedName>
    <definedName name="adfasdgd" localSheetId="0" hidden="1">{"Tab1",#N/A,FALSE,"P";"Tab2",#N/A,FALSE,"P"}</definedName>
    <definedName name="adfasdgd" hidden="1">{"Tab1",#N/A,FALSE,"P";"Tab2",#N/A,FALSE,"P"}</definedName>
    <definedName name="af" localSheetId="0" hidden="1">{"Tab1",#N/A,FALSE,"P";"Tab2",#N/A,FALSE,"P"}</definedName>
    <definedName name="af" hidden="1">{"Tab1",#N/A,FALSE,"P";"Tab2",#N/A,FALSE,"P"}</definedName>
    <definedName name="ag" localSheetId="0" hidden="1">{"Tab1",#N/A,FALSE,"P";"Tab2",#N/A,FALSE,"P"}</definedName>
    <definedName name="ag" hidden="1">{"Tab1",#N/A,FALSE,"P";"Tab2",#N/A,FALSE,"P"}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mo" localSheetId="0" hidden="1">{"Tab1",#N/A,FALSE,"P";"Tab2",#N/A,FALSE,"P"}</definedName>
    <definedName name="amo" hidden="1">{"Tab1",#N/A,FALSE,"P";"Tab2",#N/A,FALSE,"P"}</definedName>
    <definedName name="_xlnm.Print_Area" localSheetId="0">'Cuadro #1'!$A$1:$L$76</definedName>
    <definedName name="_xlnm.Print_Area" localSheetId="9">'Cuadro #10'!$A$1:$R$74</definedName>
    <definedName name="_xlnm.Print_Area" localSheetId="10">'Cuadro #11'!$A$1:$G$37</definedName>
    <definedName name="_xlnm.Print_Area" localSheetId="1">'Cuadro #2'!$A$1:$I$66</definedName>
    <definedName name="_xlnm.Print_Area" localSheetId="2">'Cuadro #3'!$A$1:$Q$52</definedName>
    <definedName name="_xlnm.Print_Area" localSheetId="3">'Cuadro #4 '!$A$1:$I$52</definedName>
    <definedName name="_xlnm.Print_Area" localSheetId="4">'Cuadro #5'!$A$1:$L$27</definedName>
    <definedName name="_xlnm.Print_Area" localSheetId="5">'Cuadro #6'!$A$1:$J$75</definedName>
    <definedName name="_xlnm.Print_Area" localSheetId="6">'Cuadro #7'!$A$1:$O$71</definedName>
    <definedName name="_xlnm.Print_Area" localSheetId="7">'Cuadro #8'!$A$1:$I$59</definedName>
    <definedName name="_xlnm.Print_Area" localSheetId="8">'Cuadro #9'!$A$1:$O$92</definedName>
    <definedName name="_xlnm.Print_Area">'Cuadro #1'!$A$1:$L$76</definedName>
    <definedName name="as" localSheetId="0" hidden="1">{"Minpmon",#N/A,FALSE,"Monthinput"}</definedName>
    <definedName name="as" hidden="1">{"Minpmon",#N/A,FALSE,"Monthinput"}</definedName>
    <definedName name="asdfasdf" localSheetId="0" hidden="1">{"Tab1",#N/A,FALSE,"P";"Tab2",#N/A,FALSE,"P"}</definedName>
    <definedName name="asdfasdf" hidden="1">{"Tab1",#N/A,FALSE,"P";"Tab2",#N/A,FALSE,"P"}</definedName>
    <definedName name="asdgagsdag" localSheetId="0" hidden="1">{"Riqfin97",#N/A,FALSE,"Tran";"Riqfinpro",#N/A,FALSE,"Tran"}</definedName>
    <definedName name="asdgagsdag" hidden="1">{"Riqfin97",#N/A,FALSE,"Tran";"Riqfinpro",#N/A,FALSE,"Tran"}</definedName>
    <definedName name="asfasdfas" localSheetId="0" hidden="1">{"Riqfin97",#N/A,FALSE,"Tran";"Riqfinpro",#N/A,FALSE,"Tran"}</definedName>
    <definedName name="asfasdfas" hidden="1">{"Riqfin97",#N/A,FALSE,"Tran";"Riqfinpro",#N/A,FALSE,"Tran"}</definedName>
    <definedName name="asfdfgasrgsrg" localSheetId="0" hidden="1">{"Riqfin97",#N/A,FALSE,"Tran";"Riqfinpro",#N/A,FALSE,"Tran"}</definedName>
    <definedName name="asfdfgasrgsrg" hidden="1">{"Riqfin97",#N/A,FALSE,"Tran";"Riqfinpro",#N/A,FALSE,"Tran"}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{"Minpmon",#N/A,FALSE,"Monthinput"}</definedName>
    <definedName name="bbbb" hidden="1">{"Minpmon",#N/A,FALSE,"Monthinput"}</definedName>
    <definedName name="bbbbbbbbbbbbb" localSheetId="0" hidden="1">{"Tab1",#N/A,FALSE,"P";"Tab2",#N/A,FALSE,"P"}</definedName>
    <definedName name="bbbbbbbbbbbbb" hidden="1">{"Tab1",#N/A,FALSE,"P";"Tab2",#N/A,FALSE,"P"}</definedName>
    <definedName name="bbxvbcv" localSheetId="0" hidden="1">{"Tab1",#N/A,FALSE,"P";"Tab2",#N/A,FALSE,"P"}</definedName>
    <definedName name="bbxvbcv" hidden="1">{"Tab1",#N/A,FALSE,"P";"Tab2",#N/A,FALSE,"P"}</definedName>
    <definedName name="bdbdcbv" localSheetId="0" hidden="1">{"Tab1",#N/A,FALSE,"P";"Tab2",#N/A,FALSE,"P"}</definedName>
    <definedName name="bdbdcbv" hidden="1">{"Tab1",#N/A,FALSE,"P";"Tab2",#N/A,FALSE,"P"}</definedName>
    <definedName name="bgbdfbs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ccc" localSheetId="0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cfgsdfgsdf" localSheetId="0" hidden="1">{"Riqfin97",#N/A,FALSE,"Tran";"Riqfinpro",#N/A,FALSE,"Tran"}</definedName>
    <definedName name="ccfgsdfgsdf" hidden="1">{"Riqfin97",#N/A,FALSE,"Tran";"Riqfinpro",#N/A,FALSE,"Tran"}</definedName>
    <definedName name="cde" localSheetId="0" hidden="1">{"Riqfin97",#N/A,FALSE,"Tran";"Riqfinpro",#N/A,FALSE,"Tran"}</definedName>
    <definedName name="cde" hidden="1">{"Riqfin97",#N/A,FALSE,"Tran";"Riqfinpro",#N/A,FALSE,"Tran"}</definedName>
    <definedName name="CENISPRO">'Cuadro #8'!$A$1:$I$59</definedName>
    <definedName name="Cuadro" localSheetId="5">#REF!</definedName>
    <definedName name="Cuadro">#REF!</definedName>
    <definedName name="CUADRO01">'Cuadro #2'!$A$1:$I$66</definedName>
    <definedName name="Cuadro01Conceptos">'Cuadro #1'!$A$6:$A$63</definedName>
    <definedName name="Cuadro01Datos">'Cuadro #1'!$B$6:$L$63</definedName>
    <definedName name="Cuadro01Encabezados">'Cuadro #1'!$B$4:$L$5</definedName>
    <definedName name="Cuadro01Esquina">'Cuadro #1'!$A$4:$A$5</definedName>
    <definedName name="Cuadro01Notas">'Cuadro #1'!$A$64:$G$77</definedName>
    <definedName name="Cuadro01Títulos">'Cuadro #1'!$A$1:$D$3</definedName>
    <definedName name="Cuadro02Conceptos">'Cuadro #2'!$A$9:$A$63</definedName>
    <definedName name="Cuadro02Datos">'Cuadro #2'!$B$9:$I$63</definedName>
    <definedName name="Cuadro02Encabezados">'Cuadro #2'!$B$4:$I$8</definedName>
    <definedName name="Cuadro02Esquina">'Cuadro #2'!$A$4:$A$8</definedName>
    <definedName name="Cuadro02Notas">'Cuadro #2'!$A$64:$A$66</definedName>
    <definedName name="Cuadro02Titulos">'Cuadro #2'!$A$1:$G$3</definedName>
    <definedName name="Cuadro03Conceptos">'Cuadro #3'!$A$6:$E$49</definedName>
    <definedName name="Cuadro03Datos">'Cuadro #3'!$F$6:$Q$49</definedName>
    <definedName name="Cuadro03Encabezados">'Cuadro #3'!$F$4:$Q$5</definedName>
    <definedName name="Cuadro03Esquina">'Cuadro #3'!$A$4:$E$5</definedName>
    <definedName name="Cuadro03Notas">'Cuadro #3'!$A$50:$N$52</definedName>
    <definedName name="Cuadro03Titulos">'Cuadro #3'!$A$1:$G$3</definedName>
    <definedName name="Cuadro04Conceptos">'Cuadro #4 '!$A$7:$A$49</definedName>
    <definedName name="Cuadro04Datos">'Cuadro #4 '!$B$7:$I$49</definedName>
    <definedName name="Cuadro04Encabezados">'Cuadro #4 '!$B$4:$I$6</definedName>
    <definedName name="Cuadro04Esquina">'Cuadro #4 '!$A$4:$A$6</definedName>
    <definedName name="Cuadro04Notas">'Cuadro #4 '!$A$50:$E$52</definedName>
    <definedName name="Cuadro04Titulos">'Cuadro #4 '!$A$1:$D$3</definedName>
    <definedName name="Cuadro05Conceptos" localSheetId="5">#REF!</definedName>
    <definedName name="Cuadro05Conceptos">'Cuadro #5'!$A$7:$A$25</definedName>
    <definedName name="Cuadro05Datos" localSheetId="5">#REF!</definedName>
    <definedName name="Cuadro05Datos">'Cuadro #5'!$B$7:$L$25</definedName>
    <definedName name="Cuadro05Encabezados" localSheetId="5">#REF!</definedName>
    <definedName name="Cuadro05Encabezados">'Cuadro #5'!$B$4:$K$5</definedName>
    <definedName name="Cuadro05Esquina" localSheetId="5">#REF!</definedName>
    <definedName name="Cuadro05Esquina">'Cuadro #5'!$A$4:$A$5</definedName>
    <definedName name="Cuadro05Notas" localSheetId="5">#REF!</definedName>
    <definedName name="Cuadro05Notas">'Cuadro #5'!$A$26:$D$27</definedName>
    <definedName name="Cuadro05Titulos" localSheetId="5">#REF!</definedName>
    <definedName name="Cuadro05Titulos">'Cuadro #5'!$A$1:$G$3</definedName>
    <definedName name="Cuadro06Conceptos" localSheetId="5">'Cuadro #6'!$A$7:$A$69</definedName>
    <definedName name="Cuadro06Conceptos">'Cuadro #6'!$A$7:$A$69</definedName>
    <definedName name="Cuadro06Datos" localSheetId="5">'Cuadro #6'!$B$7:$J$69</definedName>
    <definedName name="Cuadro06Datos">'Cuadro #6'!$B$7:$J$69</definedName>
    <definedName name="Cuadro06Encabezados" localSheetId="5">'Cuadro #6'!$B$4:$J$6</definedName>
    <definedName name="Cuadro06Encabezados">'Cuadro #6'!$B$4:$J$6</definedName>
    <definedName name="Cuadro06Esquina" localSheetId="5">'Cuadro #6'!$A$4</definedName>
    <definedName name="Cuadro06Esquina">'Cuadro #6'!$A$4</definedName>
    <definedName name="Cuadro06Notas" localSheetId="5">'Cuadro #6'!#REF!</definedName>
    <definedName name="Cuadro06Notas">'Cuadro #6'!$A$70:$F$75</definedName>
    <definedName name="Cuadro06Titulos" localSheetId="5">'Cuadro #6'!$A$1:$J$3</definedName>
    <definedName name="Cuadro07Conceptos">'Cuadro #7'!$A$7:$A$67</definedName>
    <definedName name="Cuadro07Datos">'Cuadro #7'!$B$7:$O$67</definedName>
    <definedName name="Cuadro07Encabezados">'Cuadro #7'!$B$4:$O$6</definedName>
    <definedName name="Cuadro07Esquina">'Cuadro #7'!$A$4:$A$6</definedName>
    <definedName name="Cuadro07Notas">'Cuadro #7'!$A$68:$O$72</definedName>
    <definedName name="Cuadro07Titulos">'Cuadro #7'!$A$1:$I$3</definedName>
    <definedName name="Cuadro08Conceptos">'Cuadro #8'!$A$10:$A$54</definedName>
    <definedName name="Cuadro08Datos">'Cuadro #8'!$B$10:$I$54</definedName>
    <definedName name="Cuadro08Encabezados">'Cuadro #8'!$B$4:$I$9</definedName>
    <definedName name="Cuadro08Esquina">'Cuadro #8'!$A$4:$A$9</definedName>
    <definedName name="Cuadro08Notas">'Cuadro #8'!$A$55:$I$59</definedName>
    <definedName name="Cuadro08Titulos">'Cuadro #8'!$A$1:$B$3</definedName>
    <definedName name="Cuadro09Conceptos">'Cuadro #9'!$A$11:$A$87</definedName>
    <definedName name="Cuadro09Datos">'Cuadro #9'!$B$11:$O$87</definedName>
    <definedName name="Cuadro09Encabezados">'Cuadro #9'!$B$4:$O$10</definedName>
    <definedName name="Cuadro09Esquina">'Cuadro #9'!$A$4:$A$10</definedName>
    <definedName name="Cuadro09Notas">'Cuadro #9'!$A$88:$E$92</definedName>
    <definedName name="Cuadro09Titulos">'Cuadro #9'!$A$1:$C$3</definedName>
    <definedName name="Cuadro10Conceptos">'Cuadro #10'!$A$7:$A$69</definedName>
    <definedName name="Cuadro10Datos">'Cuadro #10'!$B$7:$R$69</definedName>
    <definedName name="Cuadro10Encabezados">'Cuadro #10'!$B$4:$R$6</definedName>
    <definedName name="Cuadro10Esquina">'Cuadro #10'!$A$4:$A$6</definedName>
    <definedName name="Cuadro10Notas">'Cuadro #10'!$A$70:$J$75</definedName>
    <definedName name="Cuadro10Títulos">'Cuadro #10'!$A$1:$H$3</definedName>
    <definedName name="Cuadro11Conceptos">'Cuadro #11'!$A$5:$A$34</definedName>
    <definedName name="Cuadro11Datos">'Cuadro #11'!$B$5:$G$34</definedName>
    <definedName name="Cuadro11Encabezados">'Cuadro #11'!$B$3:$G$4</definedName>
    <definedName name="Cuadro11Esquina">'Cuadro #11'!$A$3:$A$4</definedName>
    <definedName name="Cuadro11Notas">'Cuadro #11'!$A$35:$J$37</definedName>
    <definedName name="Cuadro11Titulos">'Cuadro #11'!$A$1:$K$2</definedName>
    <definedName name="Cuadro12Conceptos">#N/A</definedName>
    <definedName name="Cuadro12Datos">#N/A</definedName>
    <definedName name="Cuadro12Encabezados">#N/A</definedName>
    <definedName name="Cuadro12Esquina">#N/A</definedName>
    <definedName name="Cuadro12Notas">#N/A</definedName>
    <definedName name="Cuadro12Titulos">#N/A</definedName>
    <definedName name="Cuadro13Conceptos">#N/A</definedName>
    <definedName name="Cuadro13Datos">#N/A</definedName>
    <definedName name="Cuadro13Encabezados">#N/A</definedName>
    <definedName name="Cuadro13Esquina">#N/A</definedName>
    <definedName name="Cuadro13Notas">#N/A</definedName>
    <definedName name="Cuadro13Titulos">#N/A</definedName>
    <definedName name="cvcxscfb" localSheetId="0" hidden="1">{"Riqfin97",#N/A,FALSE,"Tran";"Riqfinpro",#N/A,FALSE,"Tran"}</definedName>
    <definedName name="cvcxscfb" hidden="1">{"Riqfin97",#N/A,FALSE,"Tran";"Riqfinpro",#N/A,FALSE,"Tran"}</definedName>
    <definedName name="cvzxbz" localSheetId="0" hidden="1">{"Riqfin97",#N/A,FALSE,"Tran";"Riqfinpro",#N/A,FALSE,"Tran"}</definedName>
    <definedName name="cvzxbz" hidden="1">{"Riqfin97",#N/A,FALSE,"Tran";"Riqfinpro",#N/A,FALSE,"Tran"}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0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hidden="1">{"Tab1",#N/A,FALSE,"P";"Tab2",#N/A,FALSE,"P"}</definedName>
    <definedName name="der" localSheetId="0" hidden="1">{"Tab1",#N/A,FALSE,"P";"Tab2",#N/A,FALSE,"P"}</definedName>
    <definedName name="der" hidden="1">{"Tab1",#N/A,FALSE,"P";"Tab2",#N/A,FALSE,"P"}</definedName>
    <definedName name="dfasdfas" localSheetId="0" hidden="1">{"Riqfin97",#N/A,FALSE,"Tran";"Riqfinpro",#N/A,FALSE,"Tran"}</definedName>
    <definedName name="dfasdfas" hidden="1">{"Riqfin97",#N/A,FALSE,"Tran";"Riqfinpro",#N/A,FALSE,"Tran"}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GDFG" hidden="1">#REF!</definedName>
    <definedName name="dsaf" localSheetId="0" hidden="1">{"Riqfin97",#N/A,FALSE,"Tran";"Riqfinpro",#N/A,FALSE,"Tran"}</definedName>
    <definedName name="dsaf" hidden="1">{"Riqfin97",#N/A,FALSE,"Tran";"Riqfinpro",#N/A,FALSE,"Tran"}</definedName>
    <definedName name="dsrgwegr" localSheetId="0" hidden="1">{"Riqfin97",#N/A,FALSE,"Tran";"Riqfinpro",#N/A,FALSE,"Tran"}</definedName>
    <definedName name="dsrgwegr" hidden="1">{"Riqfin97",#N/A,FALSE,"Tran";"Riqfinpro",#N/A,FALSE,"Tran"}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e" localSheetId="0" hidden="1">{"Tab1",#N/A,FALSE,"P";"Tab2",#N/A,FALSE,"P"}</definedName>
    <definedName name="ee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ghsdf" localSheetId="0" hidden="1">{"Riqfin97",#N/A,FALSE,"Tran";"Riqfinpro",#N/A,FALSE,"Tran"}</definedName>
    <definedName name="eghsdf" hidden="1">{"Riqfin97",#N/A,FALSE,"Tran";"Riqfinpro",#N/A,FALSE,"Tran"}</definedName>
    <definedName name="ergtgwer" localSheetId="0" hidden="1">{"Minpmon",#N/A,FALSE,"Monthinput"}</definedName>
    <definedName name="ergtgwer" hidden="1">{"Minpmon",#N/A,FALSE,"Monthinput"}</definedName>
    <definedName name="ergwerg" localSheetId="0" hidden="1">{"Tab1",#N/A,FALSE,"P";"Tab2",#N/A,FALSE,"P"}</definedName>
    <definedName name="ergwerg" hidden="1">{"Tab1",#N/A,FALSE,"P";"Tab2",#N/A,FALSE,"P"}</definedName>
    <definedName name="ergwetewr" localSheetId="0" hidden="1">{"Tab1",#N/A,FALSE,"P";"Tab2",#N/A,FALSE,"P"}</definedName>
    <definedName name="ergwetewr" hidden="1">{"Tab1",#N/A,FALSE,"P";"Tab2",#N/A,FALSE,"P"}</definedName>
    <definedName name="ert" localSheetId="0" hidden="1">{"Minpmon",#N/A,FALSE,"Monthinput"}</definedName>
    <definedName name="ert" hidden="1">{"Minpmon",#N/A,FALSE,"Monthinput"}</definedName>
    <definedName name="esrgwer" localSheetId="0" hidden="1">{#N/A,#N/A,FALSE,"SR1";#N/A,#N/A,FALSE,"SR2";#N/A,#N/A,FALSE,"SR3";#N/A,#N/A,FALSE,"SR4"}</definedName>
    <definedName name="esrgwer" hidden="1">{#N/A,#N/A,FALSE,"SR1";#N/A,#N/A,FALSE,"SR2";#N/A,#N/A,FALSE,"SR3";#N/A,#N/A,FALSE,"SR4"}</definedName>
    <definedName name="etwete" localSheetId="0" hidden="1">{"Riqfin97",#N/A,FALSE,"Tran";"Riqfinpro",#N/A,FALSE,"Tran"}</definedName>
    <definedName name="etwete" hidden="1">{"Riqfin97",#N/A,FALSE,"Tran";"Riqfinpro",#N/A,FALSE,"Tran"}</definedName>
    <definedName name="eugenia" localSheetId="5">#REF!</definedName>
    <definedName name="eugenia">#REF!</definedName>
    <definedName name="fadfadsf" localSheetId="0" hidden="1">{"Riqfin97",#N/A,FALSE,"Tran";"Riqfinpro",#N/A,FALSE,"Tran"}</definedName>
    <definedName name="fadfadsf" hidden="1">{"Riqfin97",#N/A,FALSE,"Tran";"Riqfinpro",#N/A,FALSE,"Tran"}</definedName>
    <definedName name="fadfdfa" localSheetId="0" hidden="1">{"Tab1",#N/A,FALSE,"P";"Tab2",#N/A,FALSE,"P"}</definedName>
    <definedName name="fadfdfa" hidden="1">{"Tab1",#N/A,FALSE,"P";"Tab2",#N/A,FALSE,"P"}</definedName>
    <definedName name="fadfdfad" localSheetId="0" hidden="1">{"Riqfin97",#N/A,FALSE,"Tran";"Riqfinpro",#N/A,FALSE,"Tran"}</definedName>
    <definedName name="fadfdfad" hidden="1">{"Riqfin97",#N/A,FALSE,"Tran";"Riqfinpro",#N/A,FALSE,"Tran"}</definedName>
    <definedName name="fasf" localSheetId="0" hidden="1">{"Tab1",#N/A,FALSE,"P";"Tab2",#N/A,FALSE,"P"}</definedName>
    <definedName name="fasf" hidden="1">{"Tab1",#N/A,FALSE,"P";"Tab2",#N/A,FALSE,"P"}</definedName>
    <definedName name="fcfasdf" localSheetId="0" hidden="1">{"Tab1",#N/A,FALSE,"P";"Tab2",#N/A,FALSE,"P"}</definedName>
    <definedName name="fcfasdf" hidden="1">{"Tab1",#N/A,FALSE,"P";"Tab2",#N/A,FALSE,"P"}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f" localSheetId="0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hidden="1">{"Minpmon",#N/A,FALSE,"Monthinput"}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nancing" localSheetId="0" hidden="1">{"Tab1",#N/A,FALSE,"P";"Tab2",#N/A,FALSE,"P"}</definedName>
    <definedName name="Financing" hidden="1">{"Tab1",#N/A,FALSE,"P";"Tab2",#N/A,FALSE,"P"}</definedName>
    <definedName name="fre" localSheetId="0" hidden="1">{"Tab1",#N/A,FALSE,"P";"Tab2",#N/A,FALSE,"P"}</definedName>
    <definedName name="fre" hidden="1">{"Tab1",#N/A,FALSE,"P";"Tab2",#N/A,FALSE,"P"}</definedName>
    <definedName name="fsgwereert" localSheetId="0" hidden="1">{"Tab1",#N/A,FALSE,"P";"Tab2",#N/A,FALSE,"P"}</definedName>
    <definedName name="fsgwereert" hidden="1">{"Tab1",#N/A,FALSE,"P";"Tab2",#N/A,FALSE,"P"}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ggfsgf" localSheetId="0" hidden="1">{"Riqfin97",#N/A,FALSE,"Tran";"Riqfinpro",#N/A,FALSE,"Tran"}</definedName>
    <definedName name="ggfsgf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'[6]J(Priv.Cap)'!#REF!</definedName>
    <definedName name="ght" localSheetId="0" hidden="1">{"Tab1",#N/A,FALSE,"P";"Tab2",#N/A,FALSE,"P"}</definedName>
    <definedName name="ght" hidden="1">{"Tab1",#N/A,FALSE,"P";"Tab2",#N/A,FALSE,"P"}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rgwe" localSheetId="0" hidden="1">{"Minpmon",#N/A,FALSE,"Monthinput"}</definedName>
    <definedName name="grgwe" hidden="1">{"Minpmon",#N/A,FALSE,"Monthinput"}</definedName>
    <definedName name="gwergwe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localSheetId="0" hidden="1">{"Tab1",#N/A,FALSE,"P";"Tab2",#N/A,FALSE,"P"}</definedName>
    <definedName name="gyu" hidden="1">{"Tab1",#N/A,FALSE,"P";"Tab2",#N/A,FALSE,"P"}</definedName>
    <definedName name="hhh" localSheetId="0" hidden="1">{"Minpmon",#N/A,FALSE,"Monthinput"}</definedName>
    <definedName name="hhh" hidden="1">{"Minpmon",#N/A,FALSE,"Monthinput"}</definedName>
    <definedName name="hhhhh" localSheetId="0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localSheetId="0" hidden="1">{"Riqfin97",#N/A,FALSE,"Tran";"Riqfinpro",#N/A,FALSE,"Tran"}</definedName>
    <definedName name="hihp" hidden="1">{"Riqfin97",#N/A,FALSE,"Tran";"Riqfinpro",#N/A,FALSE,"Tran"}</definedName>
    <definedName name="hio" localSheetId="0" hidden="1">{"Tab1",#N/A,FALSE,"P";"Tab2",#N/A,FALSE,"P"}</definedName>
    <definedName name="hio" hidden="1">{"Tab1",#N/A,FALSE,"P";"Tab2",#N/A,FALSE,"P"}</definedName>
    <definedName name="hpu" localSheetId="0" hidden="1">{"Tab1",#N/A,FALSE,"P";"Tab2",#N/A,FALSE,"P"}</definedName>
    <definedName name="hpu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i" localSheetId="0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NDINUEVO" localSheetId="10">#REF!</definedName>
    <definedName name="INDINUEVO">'Cuadro #9'!$A$1:$O$92</definedName>
    <definedName name="iouiuopo" localSheetId="0" hidden="1">{"Tab1",#N/A,FALSE,"P";"Tab2",#N/A,FALSE,"P"}</definedName>
    <definedName name="iouiuopo" hidden="1">{"Tab1",#N/A,FALSE,"P";"Tab2",#N/A,FALSE,"P"}</definedName>
    <definedName name="Janet" hidden="1">'[7]SNF Córd'!$A$18:$A$19</definedName>
    <definedName name="jdfhgghg" localSheetId="0" hidden="1">{"Riqfin97",#N/A,FALSE,"Tran";"Riqfinpro",#N/A,FALSE,"Tran"}</definedName>
    <definedName name="jdfhgghg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flkjhkj" localSheetId="0" hidden="1">{"Tab1",#N/A,FALSE,"P";"Tab2",#N/A,FALSE,"P"}</definedName>
    <definedName name="jjflkjhkj" hidden="1">{"Tab1",#N/A,FALSE,"P";"Tab2",#N/A,FALSE,"P"}</definedName>
    <definedName name="jjj" localSheetId="0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hidden="1">{"Tab1",#N/A,FALSE,"P";"Tab2",#N/A,FALSE,"P"}</definedName>
    <definedName name="jjjjjj" hidden="1">'[6]J(Priv.Cap)'!#REF!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lajl" localSheetId="0" hidden="1">{"Riqfin97",#N/A,FALSE,"Tran";"Riqfinpro",#N/A,FALSE,"Tran"}</definedName>
    <definedName name="jlajl" hidden="1">{"Riqfin97",#N/A,FALSE,"Tran";"Riqfinpro",#N/A,FALSE,"Tran"}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y" localSheetId="0" hidden="1">{"Tab1",#N/A,FALSE,"P";"Tab2",#N/A,FALSE,"P"}</definedName>
    <definedName name="juy" hidden="1">{"Tab1",#N/A,FALSE,"P";"Tab2",#N/A,FALSE,"P"}</definedName>
    <definedName name="k" localSheetId="0" hidden="1">{"Riqfin97",#N/A,FALSE,"Tran";"Riqfinpro",#N/A,FALSE,"Tran"}</definedName>
    <definedName name="k" hidden="1">{"Riqfin97",#N/A,FALSE,"Tran";"Riqfinpro",#N/A,FALSE,"Tran"}</definedName>
    <definedName name="kh" localSheetId="0" hidden="1">{"Minpmon",#N/A,FALSE,"Monthinput"}</definedName>
    <definedName name="kh" hidden="1">{"Minpmon",#N/A,FALSE,"Monthinput"}</definedName>
    <definedName name="kio" localSheetId="0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jhklfhlasd" localSheetId="0" hidden="1">{"Riqfin97",#N/A,FALSE,"Tran";"Riqfinpro",#N/A,FALSE,"Tran"}</definedName>
    <definedName name="kjhklfhlasd" hidden="1">{"Riqfin97",#N/A,FALSE,"Tran";"Riqfinpro",#N/A,FALSE,"Tran"}</definedName>
    <definedName name="kk" localSheetId="0" hidden="1">{"Tab1",#N/A,FALSE,"P";"Tab2",#N/A,FALSE,"P"}</definedName>
    <definedName name="kk" hidden="1">{"Tab1",#N/A,FALSE,"P";"Tab2",#N/A,FALSE,"P"}</definedName>
    <definedName name="kkj" localSheetId="0" hidden="1">{"Riqfin97",#N/A,FALSE,"Tran";"Riqfinpro",#N/A,FALSE,"Tran"}</definedName>
    <definedName name="kkj" hidden="1">{"Riqfin97",#N/A,FALSE,"Tran";"Riqfinpro",#N/A,FALSE,"Tran"}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k" hidden="1">'[8]J(Priv.Cap)'!#REF!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ll" localSheetId="0" hidden="1">{"Tab1",#N/A,FALSE,"P";"Tab2",#N/A,FALSE,"P"}</definedName>
    <definedName name="ll" hidden="1">{"Tab1",#N/A,FALSE,"P";"Tab2",#N/A,FALSE,"P"}</definedName>
    <definedName name="lll" localSheetId="0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0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hidden="1">{"Minpmon",#N/A,FALSE,"Monthinput"}</definedName>
    <definedName name="lpopoiuo" localSheetId="0" hidden="1">{"Tab1",#N/A,FALSE,"P";"Tab2",#N/A,FALSE,"P"}</definedName>
    <definedName name="lpopoiuo" hidden="1">{"Tab1",#N/A,FALSE,"P";"Tab2",#N/A,FALSE,"P"}</definedName>
    <definedName name="maria" localSheetId="5">#REF!</definedName>
    <definedName name="maria">#REF!</definedName>
    <definedName name="marzo12" hidden="1">#REF!</definedName>
    <definedName name="mmfkjfj" localSheetId="0" hidden="1">{"Tab1",#N/A,FALSE,"P";"Tab2",#N/A,FALSE,"P"}</definedName>
    <definedName name="mmfkjfj" hidden="1">{"Tab1",#N/A,FALSE,"P";"Tab2",#N/A,FALSE,"P"}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ncncn" localSheetId="0" hidden="1">{"Tab1",#N/A,FALSE,"P";"Tab2",#N/A,FALSE,"P"}</definedName>
    <definedName name="mncncn" hidden="1">{"Tab1",#N/A,FALSE,"P";"Tab2",#N/A,FALSE,"P"}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n" localSheetId="0" hidden="1">{"Minpmon",#N/A,FALSE,"Monthinput"}</definedName>
    <definedName name="n" hidden="1">{"Minpmon",#N/A,FALSE,"Monthinput"}</definedName>
    <definedName name="nknlkjn" localSheetId="0" hidden="1">{"Tab1",#N/A,FALSE,"P";"Tab2",#N/A,FALSE,"P"}</definedName>
    <definedName name="nknlkjn" hidden="1">{"Tab1",#N/A,FALSE,"P";"Tab2",#N/A,FALSE,"P"}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nnnnnnn" localSheetId="0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pppppp" localSheetId="5">#REF!</definedName>
    <definedName name="ppppppp">#REF!</definedName>
    <definedName name="qaz" localSheetId="0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hidden="1">'[8]J(Priv.Cap)'!#REF!</definedName>
    <definedName name="qqq" localSheetId="0" hidden="1">{#N/A,#N/A,FALSE,"EXTRABUDGT"}</definedName>
    <definedName name="qqq" hidden="1">{#N/A,#N/A,FALSE,"EXTRABUDGT"}</definedName>
    <definedName name="qqqqq" localSheetId="0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hidden="1">{"Tab1",#N/A,FALSE,"P";"Tab2",#N/A,FALSE,"P"}</definedName>
    <definedName name="qw" localSheetId="0" hidden="1">{"Riqfin97",#N/A,FALSE,"Tran";"Riqfinpro",#N/A,FALSE,"Tran"}</definedName>
    <definedName name="qw" hidden="1">{"Riqfin97",#N/A,FALSE,"Tran";"Riqfinpro",#N/A,FALSE,"Tran"}</definedName>
    <definedName name="qwereq" localSheetId="0" hidden="1">{"Tab1",#N/A,FALSE,"P";"Tab2",#N/A,FALSE,"P"}</definedName>
    <definedName name="qwereq" hidden="1">{"Tab1",#N/A,FALSE,"P";"Tab2",#N/A,FALSE,"P"}</definedName>
    <definedName name="rerer2" localSheetId="0" hidden="1">{"Tab1",#N/A,FALSE,"P";"Tab2",#N/A,FALSE,"P"}</definedName>
    <definedName name="rerer2" hidden="1">{"Tab1",#N/A,FALSE,"P";"Tab2",#N/A,FALSE,"P"}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hidden="1">{"Tab1",#N/A,FALSE,"P";"Tab2",#N/A,FALSE,"P"}</definedName>
    <definedName name="rgwerg" localSheetId="0" hidden="1">{"Minpmon",#N/A,FALSE,"Monthinput"}</definedName>
    <definedName name="rgwerg" hidden="1">{"Minpmon",#N/A,FALSE,"Monthinput"}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t" localSheetId="0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rwrw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s" localSheetId="0" hidden="1">{"Tab1",#N/A,FALSE,"P";"Tab2",#N/A,FALSE,"P"}</definedName>
    <definedName name="s" hidden="1">{"Tab1",#N/A,FALSE,"P";"Tab2",#N/A,FALSE,"P"}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bdfgbvsdg" localSheetId="0" hidden="1">{"Riqfin97",#N/A,FALSE,"Tran";"Riqfinpro",#N/A,FALSE,"Tran"}</definedName>
    <definedName name="sbdfgbvsdg" hidden="1">{"Riqfin97",#N/A,FALSE,"Tran";"Riqfinpro",#N/A,FALSE,"Tran"}</definedName>
    <definedName name="sdfasdf" localSheetId="0" hidden="1">{"Tab1",#N/A,FALSE,"P";"Tab2",#N/A,FALSE,"P"}</definedName>
    <definedName name="sdfasdf" hidden="1">{"Tab1",#N/A,FALSE,"P";"Tab2",#N/A,FALSE,"P"}</definedName>
    <definedName name="sdfgdsgsdf" localSheetId="0" hidden="1">{"Riqfin97",#N/A,FALSE,"Tran";"Riqfinpro",#N/A,FALSE,"Tran"}</definedName>
    <definedName name="sdfgdsgsdf" hidden="1">{"Riqfin97",#N/A,FALSE,"Tran";"Riqfinpro",#N/A,FALSE,"Tran"}</definedName>
    <definedName name="sdfgsdg" localSheetId="0" hidden="1">{"Riqfin97",#N/A,FALSE,"Tran";"Riqfinpro",#N/A,FALSE,"Tran"}</definedName>
    <definedName name="sdfgsdg" hidden="1">{"Riqfin97",#N/A,FALSE,"Tran";"Riqfinpro",#N/A,FALSE,"Tran"}</definedName>
    <definedName name="sdfgtwetw" localSheetId="0" hidden="1">{"Tab1",#N/A,FALSE,"P";"Tab2",#N/A,FALSE,"P"}</definedName>
    <definedName name="sdfgtwetw" hidden="1">{"Tab1",#N/A,FALSE,"P";"Tab2",#N/A,FALSE,"P"}</definedName>
    <definedName name="sdfgwegtrwert" localSheetId="0" hidden="1">{"Tab1",#N/A,FALSE,"P";"Tab2",#N/A,FALSE,"P"}</definedName>
    <definedName name="sdfgwegtrwert" hidden="1">{"Tab1",#N/A,FALSE,"P";"Tab2",#N/A,FALSE,"P"}</definedName>
    <definedName name="sdfgwergtswdgfsdr" localSheetId="0" hidden="1">{"Tab1",#N/A,FALSE,"P";"Tab2",#N/A,FALSE,"P"}</definedName>
    <definedName name="sdfgwergtswdgfsdr" hidden="1">{"Tab1",#N/A,FALSE,"P";"Tab2",#N/A,FALSE,"P"}</definedName>
    <definedName name="sdfgwtrwe" localSheetId="0" hidden="1">{"Minpmon",#N/A,FALSE,"Monthinput"}</definedName>
    <definedName name="sdfgwtrwe" hidden="1">{"Minpmon",#N/A,FALSE,"Monthinput"}</definedName>
    <definedName name="sdfvadf" localSheetId="0" hidden="1">{"Riqfin97",#N/A,FALSE,"Tran";"Riqfinpro",#N/A,FALSE,"Tran"}</definedName>
    <definedName name="sdfvadf" hidden="1">{"Riqfin97",#N/A,FALSE,"Tran";"Riqfinpro",#N/A,FALSE,"Tran"}</definedName>
    <definedName name="sdr" localSheetId="0" hidden="1">{"Riqfin97",#N/A,FALSE,"Tran";"Riqfinpro",#N/A,FALSE,"Tran"}</definedName>
    <definedName name="sdr" hidden="1">{"Riqfin97",#N/A,FALSE,"Tran";"Riqfinpro",#N/A,FALSE,"Tran"}</definedName>
    <definedName name="sdrdgd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ergfer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fgwe" localSheetId="0" hidden="1">{"Riqfin97",#N/A,FALSE,"Tran";"Riqfinpro",#N/A,FALSE,"Tran"}</definedName>
    <definedName name="sfgwe" hidden="1">{"Riqfin97",#N/A,FALSE,"Tran";"Riqfinpro",#N/A,FALSE,"Tran"}</definedName>
    <definedName name="sgewrgwer" localSheetId="0" hidden="1">{"Minpmon",#N/A,FALSE,"Monthinput"}</definedName>
    <definedName name="sgewrgwer" hidden="1">{"Minpmon",#N/A,FALSE,"Monthinput"}</definedName>
    <definedName name="srwertwerg" localSheetId="0" hidden="1">{"Riqfin97",#N/A,FALSE,"Tran";"Riqfinpro",#N/A,FALSE,"Tran"}</definedName>
    <definedName name="srwertwerg" hidden="1">{"Riqfin97",#N/A,FALSE,"Tran";"Riqfinpro",#N/A,FALSE,"Tran"}</definedName>
    <definedName name="ssbvb" localSheetId="0" hidden="1">{"Minpmon",#N/A,FALSE,"Monthinput"}</definedName>
    <definedName name="ssbvb" hidden="1">{"Minpmon",#N/A,FALSE,"Monthinput"}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we" localSheetId="0" hidden="1">{"Tab1",#N/A,FALSE,"P";"Tab2",#N/A,FALSE,"P"}</definedName>
    <definedName name="swe" hidden="1">{"Tab1",#N/A,FALSE,"P";"Tab2",#N/A,FALSE,"P"}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" localSheetId="0" hidden="1">{"Minpmon",#N/A,FALSE,"Monthinput"}</definedName>
    <definedName name="t" hidden="1">{"Minpmon",#N/A,FALSE,"Monthinput"}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t" localSheetId="0" hidden="1">{"Tab1",#N/A,FALSE,"P";"Tab2",#N/A,FALSE,"P"}</definedName>
    <definedName name="tt" hidden="1">{"Tab1",#N/A,FALSE,"P";"Tab2",#N/A,FALSE,"P"}</definedName>
    <definedName name="ttt" localSheetId="0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hidden="1">{"Tab1",#N/A,FALSE,"P";"Tab2",#N/A,FALSE,"P"}</definedName>
    <definedName name="ttttt" hidden="1">[9]M!#REF!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uilkfjl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csbvvvcxbv" localSheetId="0" hidden="1">{"Riqfin97",#N/A,FALSE,"Tran";"Riqfinpro",#N/A,FALSE,"Tran"}</definedName>
    <definedName name="vcsbvvvcxbv" hidden="1">{"Riqfin97",#N/A,FALSE,"Tran";"Riqfinpro",#N/A,FALSE,"Tran"}</definedName>
    <definedName name="vcvz" localSheetId="0" hidden="1">{"Tab1",#N/A,FALSE,"P";"Tab2",#N/A,FALSE,"P"}</definedName>
    <definedName name="vcvz" hidden="1">{"Tab1",#N/A,FALSE,"P";"Tab2",#N/A,FALSE,"P"}</definedName>
    <definedName name="vsvbvbsb" localSheetId="0" hidden="1">{"Tab1",#N/A,FALSE,"P";"Tab2",#N/A,FALSE,"P"}</definedName>
    <definedName name="vsvbvbsb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asd" localSheetId="0" hidden="1">{"Tab1",#N/A,FALSE,"P";"Tab2",#N/A,FALSE,"P"}</definedName>
    <definedName name="vvasd" hidden="1">{"Tab1",#N/A,FALSE,"P";"Tab2",#N/A,FALSE,"P"}</definedName>
    <definedName name="vvbvfvc" localSheetId="0" hidden="1">{"Minpmon",#N/A,FALSE,"Monthinput"}</definedName>
    <definedName name="vvbvfvc" hidden="1">{"Minpmon",#N/A,FALSE,"Monthinput"}</definedName>
    <definedName name="vvfsbbs" localSheetId="0" hidden="1">{"Riqfin97",#N/A,FALSE,"Tran";"Riqfinpro",#N/A,FALSE,"Tran"}</definedName>
    <definedName name="vvfsbbs" hidden="1">{"Riqfin97",#N/A,FALSE,"Tran";"Riqfinpro",#N/A,FALSE,"Tran"}</definedName>
    <definedName name="vvv" localSheetId="0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hidden="1">{"Tab1",#N/A,FALSE,"P";"Tab2",#N/A,FALSE,"P"}</definedName>
    <definedName name="w" localSheetId="0" hidden="1">{"Minpmon",#N/A,FALSE,"Monthinput"}</definedName>
    <definedName name="w" hidden="1">{"Minpmon",#N/A,FALSE,"Monthinput"}</definedName>
    <definedName name="weer4rwer" localSheetId="0" hidden="1">{"Minpmon",#N/A,FALSE,"Monthinput"}</definedName>
    <definedName name="weer4rwer" hidden="1">{"Minpmon",#N/A,FALSE,"Monthinput"}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ergtfwerg" localSheetId="0" hidden="1">{"Riqfin97",#N/A,FALSE,"Tran";"Riqfinpro",#N/A,FALSE,"Tran"}</definedName>
    <definedName name="wergtfwerg" hidden="1">{"Riqfin97",#N/A,FALSE,"Tran";"Riqfinpro",#N/A,FALSE,"Tran"}</definedName>
    <definedName name="wqertrwrt" localSheetId="0" hidden="1">{"Tab1",#N/A,FALSE,"P";"Tab2",#N/A,FALSE,"P"}</definedName>
    <definedName name="wqertrwrt" hidden="1">{"Tab1",#N/A,FALSE,"P";"Tab2",#N/A,FALSE,"P"}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A." localSheetId="0" hidden="1">{"MONA",#N/A,FALSE,"S"}</definedName>
    <definedName name="wrn.MONA." hidden="1">{"MONA",#N/A,FALSE,"S"}</definedName>
    <definedName name="wrn.Monthsheet." localSheetId="0" hidden="1">{"Minpmon",#N/A,FALSE,"Monthinput"}</definedName>
    <definedName name="wrn.Monthsheet." hidden="1">{"Minpmon",#N/A,FALSE,"Monthinput"}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ogram." localSheetId="0" hidden="1">{"Tab1",#N/A,FALSE,"P";"Tab2",#N/A,FALSE,"P"}</definedName>
    <definedName name="wrn.Program." hidden="1">{"Tab1",#N/A,FALSE,"P";"Tab2",#N/A,FALSE,"P"}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VSHARE." localSheetId="0" hidden="1">{#N/A,#N/A,FALSE,"REVSHARE"}</definedName>
    <definedName name="wrn.REVSHARE." hidden="1">{#N/A,#N/A,FALSE,"REVSHARE"}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" hidden="1">[9]M!#REF!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[9]M!#REF!</definedName>
    <definedName name="wwwww" localSheetId="0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hidden="1">{"Tab1",#N/A,FALSE,"P";"Tab2",#N/A,FALSE,"P"}</definedName>
    <definedName name="xdafs" localSheetId="0" hidden="1">{"Riqfin97",#N/A,FALSE,"Tran";"Riqfinpro",#N/A,FALSE,"Tran"}</definedName>
    <definedName name="xdafs" hidden="1">{"Riqfin97",#N/A,FALSE,"Tran";"Riqfinpro",#N/A,FALSE,"Tran"}</definedName>
    <definedName name="xx" localSheetId="0" hidden="1">{"Riqfin97",#N/A,FALSE,"Tran";"Riqfinpro",#N/A,FALSE,"Tran"}</definedName>
    <definedName name="xx" hidden="1">{"Riqfin97",#N/A,FALSE,"Tran";"Riqfinpro",#N/A,FALSE,"Tran"}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u" localSheetId="0" hidden="1">{"Tab1",#N/A,FALSE,"P";"Tab2",#N/A,FALSE,"P"}</definedName>
    <definedName name="yu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hidden="1">{"Minpmon",#N/A,FALSE,"Monthinput"}</definedName>
    <definedName name="Z_33C12854_A4AA_4B9B_9BD1_470237A02FE9_.wvu.PrintArea" localSheetId="10" hidden="1">'Cuadro #11'!$A$1:$A$35</definedName>
    <definedName name="Z_33C12854_A4AA_4B9B_9BD1_470237A02FE9_.wvu.Rows" localSheetId="10" hidden="1">'Cuadro #11'!#REF!,'Cuadro #11'!#REF!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localSheetId="0" hidden="1">{"Minpmon",#N/A,FALSE,"Monthinput"}</definedName>
    <definedName name="zsdvsdg" hidden="1">{"Minpmon",#N/A,FALSE,"Monthinput"}</definedName>
    <definedName name="zv" localSheetId="0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45621"/>
</workbook>
</file>

<file path=xl/calcChain.xml><?xml version="1.0" encoding="utf-8"?>
<calcChain xmlns="http://schemas.openxmlformats.org/spreadsheetml/2006/main">
  <c r="H278" i="5" l="1"/>
  <c r="H271" i="5"/>
  <c r="G21" i="5"/>
  <c r="K21" i="5" s="1"/>
  <c r="F21" i="5"/>
  <c r="E21" i="5"/>
  <c r="J21" i="5"/>
  <c r="D21" i="5"/>
  <c r="G20" i="5"/>
  <c r="I20" i="5" s="1"/>
  <c r="F20" i="5"/>
  <c r="E20" i="5"/>
  <c r="J20" i="5"/>
  <c r="D20" i="5"/>
  <c r="L20" i="5" s="1"/>
  <c r="G16" i="5"/>
  <c r="F16" i="5"/>
  <c r="I16" i="5" s="1"/>
  <c r="E16" i="5"/>
  <c r="J16" i="5"/>
  <c r="D16" i="5"/>
  <c r="D12" i="5" s="1"/>
  <c r="I15" i="5"/>
  <c r="G15" i="5"/>
  <c r="L15" i="5" s="1"/>
  <c r="F15" i="5"/>
  <c r="F12" i="5" s="1"/>
  <c r="E15" i="5"/>
  <c r="D15" i="5"/>
  <c r="G14" i="5"/>
  <c r="L14" i="5" s="1"/>
  <c r="F14" i="5"/>
  <c r="E14" i="5"/>
  <c r="E12" i="5" s="1"/>
  <c r="D14" i="5"/>
  <c r="G10" i="5"/>
  <c r="J10" i="5" s="1"/>
  <c r="L10" i="5"/>
  <c r="F10" i="5"/>
  <c r="E10" i="5"/>
  <c r="D10" i="5"/>
  <c r="G9" i="5"/>
  <c r="L9" i="5"/>
  <c r="F9" i="5"/>
  <c r="I9" i="5" s="1"/>
  <c r="E9" i="5"/>
  <c r="J9" i="5" s="1"/>
  <c r="D9" i="5"/>
  <c r="G7" i="5"/>
  <c r="K7" i="5" s="1"/>
  <c r="D7" i="5"/>
  <c r="D18" i="5" s="1"/>
  <c r="D23" i="5" s="1"/>
  <c r="G5" i="5"/>
  <c r="F5" i="5"/>
  <c r="K9" i="5"/>
  <c r="K10" i="5"/>
  <c r="K15" i="5"/>
  <c r="K16" i="5"/>
  <c r="K20" i="5"/>
  <c r="G12" i="5" l="1"/>
  <c r="G18" i="5" s="1"/>
  <c r="I14" i="5"/>
  <c r="F7" i="5"/>
  <c r="F18" i="5" s="1"/>
  <c r="F23" i="5" s="1"/>
  <c r="K14" i="5"/>
  <c r="I10" i="5"/>
  <c r="J15" i="5"/>
  <c r="L21" i="5"/>
  <c r="I7" i="5"/>
  <c r="L16" i="5"/>
  <c r="I21" i="5"/>
  <c r="L7" i="5"/>
  <c r="J14" i="5"/>
  <c r="E7" i="5"/>
  <c r="E18" i="5" s="1"/>
  <c r="E23" i="5" s="1"/>
  <c r="J18" i="5" l="1"/>
  <c r="L18" i="5"/>
  <c r="I18" i="5"/>
  <c r="G23" i="5"/>
  <c r="K18" i="5"/>
  <c r="J7" i="5"/>
  <c r="J12" i="5"/>
  <c r="K12" i="5"/>
  <c r="L12" i="5"/>
  <c r="I12" i="5"/>
  <c r="L23" i="5" l="1"/>
  <c r="K23" i="5"/>
  <c r="J23" i="5"/>
  <c r="I23" i="5"/>
</calcChain>
</file>

<file path=xl/sharedStrings.xml><?xml version="1.0" encoding="utf-8"?>
<sst xmlns="http://schemas.openxmlformats.org/spreadsheetml/2006/main" count="803" uniqueCount="566">
  <si>
    <t>Cuadro # 1 :</t>
  </si>
  <si>
    <t xml:space="preserve">Principales cuentas del BCN y el sistema financiero </t>
  </si>
  <si>
    <t>2013</t>
  </si>
  <si>
    <t>2014</t>
  </si>
  <si>
    <t>2015</t>
  </si>
  <si>
    <t>2016</t>
  </si>
  <si>
    <t>Enero</t>
  </si>
  <si>
    <t>Variaciones absolutas</t>
  </si>
  <si>
    <t>Conceptos</t>
  </si>
  <si>
    <t>I sem.</t>
  </si>
  <si>
    <t>09</t>
  </si>
  <si>
    <t>10</t>
  </si>
  <si>
    <t>Día</t>
  </si>
  <si>
    <t>II sem.</t>
  </si>
  <si>
    <t>Ene.</t>
  </si>
  <si>
    <t>I trim.</t>
  </si>
  <si>
    <t>1.- Reservas internacionales netas ajustadas 1/</t>
  </si>
  <si>
    <t xml:space="preserve">      1.1.- RIN   6/</t>
  </si>
  <si>
    <t xml:space="preserve">      1.2.- Encaje moneda extranjera</t>
  </si>
  <si>
    <t xml:space="preserve">      1.3.- FOGADE</t>
  </si>
  <si>
    <t>2.- Reservas internacionales brutas    1/   6/</t>
  </si>
  <si>
    <t>3.- Crédito sector público no financiero</t>
  </si>
  <si>
    <t xml:space="preserve">      3.1.- Gobierno central   4/</t>
  </si>
  <si>
    <t xml:space="preserve">            3.1.1.- Crédito deuda externa y liquidez</t>
  </si>
  <si>
    <t xml:space="preserve">            3.1.2.- Moneda nacional</t>
  </si>
  <si>
    <t xml:space="preserve">            3.1.3.-Moneda extranjera </t>
  </si>
  <si>
    <t xml:space="preserve">            3.1.4.- Línea de asistencia bancos privados</t>
  </si>
  <si>
    <t xml:space="preserve">            3.1.5.- Línea de asistencia al BANADES</t>
  </si>
  <si>
    <t xml:space="preserve">            3.1.6.- Línea de asistencia al Banco Popular</t>
  </si>
  <si>
    <t xml:space="preserve">            3.1.7.- Títulos especiales de inversión   5/   </t>
  </si>
  <si>
    <t xml:space="preserve">            3.1.8.- Bonos especiales de inversión   5/   </t>
  </si>
  <si>
    <t xml:space="preserve">            3.1.9.- Depósitos a plazos   </t>
  </si>
  <si>
    <t xml:space="preserve">      3.2.- Resto del sector público   5/ </t>
  </si>
  <si>
    <t xml:space="preserve">4.- Crédito otras instituciones  </t>
  </si>
  <si>
    <t xml:space="preserve">      4.1.- Crédito</t>
  </si>
  <si>
    <t xml:space="preserve">      4.2.- Moneda nacional</t>
  </si>
  <si>
    <t xml:space="preserve">      4.3.- Moneda extranjera </t>
  </si>
  <si>
    <t>5.- Depósitos de bancos (MN)</t>
  </si>
  <si>
    <t xml:space="preserve">      Encaje sobre base promedio diaria MN (en %) 2/</t>
  </si>
  <si>
    <t xml:space="preserve">      Encaje sobre base promedio diaria  ME (en %) 2/</t>
  </si>
  <si>
    <t xml:space="preserve">      Encaje sobre base promedio catorcenal MN (en %) 2/</t>
  </si>
  <si>
    <t xml:space="preserve">      Encaje sobre base promedio catorcenal ME (en %) 2/</t>
  </si>
  <si>
    <t>6.- Depósitos Banco Produzcamos</t>
  </si>
  <si>
    <t>7.- Títulos valores   5/</t>
  </si>
  <si>
    <t xml:space="preserve">      7.1.- Bonos bancarios   3/</t>
  </si>
  <si>
    <t xml:space="preserve">      7.2.- Letras BCN</t>
  </si>
  <si>
    <t xml:space="preserve">      7.3.- Bonos BCN</t>
  </si>
  <si>
    <t xml:space="preserve">      7.4.- TEI a valor facial</t>
  </si>
  <si>
    <t xml:space="preserve">      7.5.- BEI a valor facial</t>
  </si>
  <si>
    <t xml:space="preserve">      7.6.- Depósitos a plazo</t>
  </si>
  <si>
    <t>8.- Pasivos totales en el SF (M3A)     7/</t>
  </si>
  <si>
    <t xml:space="preserve">     8.1.- Pasivos moneda nacional (M2A)</t>
  </si>
  <si>
    <t xml:space="preserve">        8.1.1.- Medio circulante (M1A)</t>
  </si>
  <si>
    <t xml:space="preserve">           8.1.1.1.- Numerario </t>
  </si>
  <si>
    <t xml:space="preserve">           8.1.1.2.- Depósitos a la vista</t>
  </si>
  <si>
    <t xml:space="preserve">        8.1.2.- Cuasidinero</t>
  </si>
  <si>
    <t xml:space="preserve">           8.1.2.1.- Ahorro</t>
  </si>
  <si>
    <t xml:space="preserve">           8.1.2.2.- Plazo</t>
  </si>
  <si>
    <t xml:space="preserve">     8.2.- Pasivos en moneda extranjera</t>
  </si>
  <si>
    <t xml:space="preserve">           8.2.1.- Vista</t>
  </si>
  <si>
    <t xml:space="preserve">           8.2.2.- Ahorro</t>
  </si>
  <si>
    <t xml:space="preserve">           8.2.3.- Plazo</t>
  </si>
  <si>
    <t>9.- Depósitos del SPNF en el SFN     8/</t>
  </si>
  <si>
    <t xml:space="preserve">     9.1.- Del cual gobierno central</t>
  </si>
  <si>
    <t>10.- Inflación acumulada 9/</t>
  </si>
  <si>
    <t>1/ : Millones de dólares</t>
  </si>
  <si>
    <t>2/ : Información al 09 de diciembre 2016. A partir del 11 de abril del 2011, la tasa de encaje requerida  es 12% para la medición del encaje diario y 15% para la medición del encaje catorcenal.</t>
  </si>
  <si>
    <t>3/ : A partir del 11 de septiembre de 2003 se incorporan en el saldo los bonos estandarizados emitidos a partir de la renegociación BANPRO-BANIC-INTERBANK.</t>
  </si>
  <si>
    <t>4/ : Para el 2010, 2011, 2012 ,2013, 2014 y 2015  no incluye recuperación por bono bancario por C$51.6 , C$53.5 , C$106.8, C$162.7, C$170.9 y C$179.4 millones respectivamente.</t>
  </si>
  <si>
    <t xml:space="preserve">      No incluye bono de capitalización para el 2011, 2012 ,2013, 2014 y 2015 por C$250.9, C$260.0, C$304.0, C$338.0, C$373.4 millones respectivamente. </t>
  </si>
  <si>
    <t>5/ : Para el 2017 todos los tìtulos expresados en dólares se ajustan por el tipo de cambio del programa monetario US$1.00 por C$30.0507</t>
  </si>
  <si>
    <t>6/ : Incluye FOGADE.</t>
  </si>
  <si>
    <t>7/ : Información al 30 de noviembre de 2016  con estados financieros.</t>
  </si>
  <si>
    <t>8/ : Información al 30 de noviembre de 2016 con estados financieros sectorizados.</t>
  </si>
  <si>
    <t>9/: Inflación al mes de diciembre 2016.</t>
  </si>
  <si>
    <t>Nota: Datos preliminares</t>
  </si>
  <si>
    <t>Fuente: Banco Central de Nicaragua.</t>
  </si>
  <si>
    <t>(saldo en millones de córdobas) al 10 de enero 2016.</t>
  </si>
  <si>
    <t>Cuadro # 2:</t>
  </si>
  <si>
    <t>Panorama monetario del Banco Central de Nicaragua</t>
  </si>
  <si>
    <t>(flujo en millones de córdobas)  al  10 de enero de 2017</t>
  </si>
  <si>
    <t xml:space="preserve">     Tipo de cambio 2014 :  25.9589</t>
  </si>
  <si>
    <t xml:space="preserve">I </t>
  </si>
  <si>
    <t xml:space="preserve">     Tipo de cambio 2015 :  27.2569</t>
  </si>
  <si>
    <t>Acum.</t>
  </si>
  <si>
    <t xml:space="preserve"> trim.</t>
  </si>
  <si>
    <t xml:space="preserve">     Tipo de cambio 2016 :  28.6210</t>
  </si>
  <si>
    <t xml:space="preserve">     Tipo de cambio 2017 :  30.0507</t>
  </si>
  <si>
    <t>I.-  Reservas internacionales netas ajustadas</t>
  </si>
  <si>
    <t>I.-  RINA en millones de dólares</t>
  </si>
  <si>
    <r>
      <t xml:space="preserve">I.1.- Reservas internacionales brutas  </t>
    </r>
    <r>
      <rPr>
        <b/>
        <vertAlign val="superscript"/>
        <sz val="12"/>
        <rFont val="Verdana"/>
        <family val="2"/>
      </rPr>
      <t>1/</t>
    </r>
  </si>
  <si>
    <r>
      <t xml:space="preserve">I.2.- Reservas internacionales netas  </t>
    </r>
    <r>
      <rPr>
        <b/>
        <vertAlign val="superscript"/>
        <sz val="12"/>
        <rFont val="Verdana"/>
        <family val="2"/>
      </rPr>
      <t xml:space="preserve"> 1/</t>
    </r>
  </si>
  <si>
    <t>I.3.- Depósitos encaje moneda extranjera</t>
  </si>
  <si>
    <t>I.4.- FOGADE</t>
  </si>
  <si>
    <t>II.- Activos internos netos</t>
  </si>
  <si>
    <t>1.- Sector público no financiero</t>
  </si>
  <si>
    <t>1.1 - Gobierno central (neto)</t>
  </si>
  <si>
    <t>1.1.1 - Bonos</t>
  </si>
  <si>
    <t xml:space="preserve">1.1.1.1 -  Bonos del tesoro </t>
  </si>
  <si>
    <t>1.1.1.2 -  Bonos bancarios</t>
  </si>
  <si>
    <t>1.1.1.3 -  Bono de capitalización</t>
  </si>
  <si>
    <t>1.1.2 - Depósitos</t>
  </si>
  <si>
    <t>1.1.2.1 -  Moneda nacional</t>
  </si>
  <si>
    <t>1.1.2.2 -  Moneda extranjera</t>
  </si>
  <si>
    <t xml:space="preserve">1.1.3 - Títulos especiales de inversión </t>
  </si>
  <si>
    <t xml:space="preserve">1.1.4 - Depósitos a plazo </t>
  </si>
  <si>
    <t>1.2 - Resto sector público</t>
  </si>
  <si>
    <t>2.- Otras instituciones (neto)</t>
  </si>
  <si>
    <t>3.- Sistema financiero neto</t>
  </si>
  <si>
    <t>3.1- Crédito sistema financiero</t>
  </si>
  <si>
    <t>3.1.1- Sistema bancario</t>
  </si>
  <si>
    <t>3.1.2- Banco Produzcamos (neto)</t>
  </si>
  <si>
    <t>3.2- Depósitos Banco Produzcamos</t>
  </si>
  <si>
    <t xml:space="preserve">3.3- Encaje moneda nacional </t>
  </si>
  <si>
    <t xml:space="preserve">3.4.- Flotante cámara compensación </t>
  </si>
  <si>
    <t>3.5- Caja bancos comerciales</t>
  </si>
  <si>
    <t xml:space="preserve">3.6- Fondo de garantía de depósitos </t>
  </si>
  <si>
    <t>4.- Colocación neta de títulos</t>
  </si>
  <si>
    <t>4.1-  Títulos estandarizados</t>
  </si>
  <si>
    <t>4.1.1- Letras del BCN</t>
  </si>
  <si>
    <t>4.1.2- Bonos del BCN</t>
  </si>
  <si>
    <t>4.1.3- Bonos bancarios</t>
  </si>
  <si>
    <t>4.2-  Títulos no estandarizados</t>
  </si>
  <si>
    <t>4.2.1- Colocaciones</t>
  </si>
  <si>
    <t>4.2.2- Redenciones</t>
  </si>
  <si>
    <t>5.- Préstamo mediano y largo plazo</t>
  </si>
  <si>
    <t>6.- Resultado cuasi-fiscal</t>
  </si>
  <si>
    <t xml:space="preserve">7.- Otros activos y pasivos netos  </t>
  </si>
  <si>
    <t>III.- Numerario</t>
  </si>
  <si>
    <t>Memo:</t>
  </si>
  <si>
    <t xml:space="preserve"> 8.- Base monetaria</t>
  </si>
  <si>
    <t xml:space="preserve"> 8.1.- Emisión</t>
  </si>
  <si>
    <t xml:space="preserve"> 8.2.- Depósitos bancos comerciales</t>
  </si>
  <si>
    <t xml:space="preserve">       1/:  Incluye FOGADE</t>
  </si>
  <si>
    <t xml:space="preserve">   Nota:  Datos preliminares</t>
  </si>
  <si>
    <t>Fuente: Banco Central de Nicaragua</t>
  </si>
  <si>
    <t>Cuadro #3:</t>
  </si>
  <si>
    <t xml:space="preserve">Resultado cuasi-fiscal </t>
  </si>
  <si>
    <t>(flujo en miles de córdobas) al 10 de Enero 2016</t>
  </si>
  <si>
    <t>Febrero</t>
  </si>
  <si>
    <t>Marzo</t>
  </si>
  <si>
    <t>I Trim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</si>
  <si>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</si>
  <si>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</si>
  <si>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</si>
  <si>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</si>
  <si>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</si>
  <si>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</si>
  <si>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</si>
  <si>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</si>
  <si>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</t>
  </si>
  <si>
    <t>04</t>
  </si>
  <si>
    <t>05</t>
  </si>
  <si>
    <t>06</t>
  </si>
  <si>
    <t>07</t>
  </si>
  <si>
    <t>11</t>
  </si>
  <si>
    <t>12</t>
  </si>
  <si>
    <t xml:space="preserve">Ingresos financieros Recibidos           </t>
  </si>
  <si>
    <t xml:space="preserve">Por depósitos en el exterior  </t>
  </si>
  <si>
    <t>Por Notas y Bonos (Netos)</t>
  </si>
  <si>
    <t>1.2.1</t>
  </si>
  <si>
    <t>Ingresos Brutos</t>
  </si>
  <si>
    <t>1.2.2</t>
  </si>
  <si>
    <t>Amortización por prima</t>
  </si>
  <si>
    <t>Por Tenencias DEG-FMI</t>
  </si>
  <si>
    <t xml:space="preserve">Por préstamos concedidos por el BCN  </t>
  </si>
  <si>
    <t>1.4.1</t>
  </si>
  <si>
    <t>Recuperación gastos financieros por bonos bancarios</t>
  </si>
  <si>
    <t>1.4.2</t>
  </si>
  <si>
    <t>Intereses  generados bonos  del tesoro</t>
  </si>
  <si>
    <t xml:space="preserve">Fluctuación Bono MTI  </t>
  </si>
  <si>
    <t>Gastos financieros Pagados</t>
  </si>
  <si>
    <t>Intereses pagados por deuda externa</t>
  </si>
  <si>
    <t>Otras operaciones</t>
  </si>
  <si>
    <t>2.2.1</t>
  </si>
  <si>
    <t>Servicios internacionales</t>
  </si>
  <si>
    <t>2.2.2</t>
  </si>
  <si>
    <t xml:space="preserve">Pagos FMI, cargos netos </t>
  </si>
  <si>
    <t>2.2.3</t>
  </si>
  <si>
    <t>Bonos bancarios</t>
  </si>
  <si>
    <t>2.2.4</t>
  </si>
  <si>
    <t>Títulos especiales de inversión sector-gobierno</t>
  </si>
  <si>
    <t>2.2.5</t>
  </si>
  <si>
    <t>Títulos especiales de inversión-resto sector público no financiero</t>
  </si>
  <si>
    <t>2.2.6</t>
  </si>
  <si>
    <t>Letras del BCN</t>
  </si>
  <si>
    <t>2.2.7</t>
  </si>
  <si>
    <t>Bonos Especiales de Inversión-resto sector público no financiero</t>
  </si>
  <si>
    <t>2.2.8</t>
  </si>
  <si>
    <t>Depósitos a Plazo</t>
  </si>
  <si>
    <t>2.2.9</t>
  </si>
  <si>
    <t xml:space="preserve">Otros Egresos </t>
  </si>
  <si>
    <t>Flujo  financiero   (1-2)</t>
  </si>
  <si>
    <t>Ingresos de operaciones Recibidos</t>
  </si>
  <si>
    <t>Comisiones  y reembolsos</t>
  </si>
  <si>
    <t>Otros productos</t>
  </si>
  <si>
    <t>Uno por ciento de venta  de divisas</t>
  </si>
  <si>
    <t>Gastos de operaciones Pagados</t>
  </si>
  <si>
    <t xml:space="preserve">Gastos presupuestables </t>
  </si>
  <si>
    <t>5.1.1</t>
  </si>
  <si>
    <t>Servicios personales</t>
  </si>
  <si>
    <t>5.1.2</t>
  </si>
  <si>
    <t xml:space="preserve">Servicios  no personales             </t>
  </si>
  <si>
    <t>5.1.3</t>
  </si>
  <si>
    <t>Materiales y suministros</t>
  </si>
  <si>
    <t>5.1.4</t>
  </si>
  <si>
    <t>Programas especiales</t>
  </si>
  <si>
    <t>5.1.5</t>
  </si>
  <si>
    <t>Instituciones y organismos</t>
  </si>
  <si>
    <t>5.1.6</t>
  </si>
  <si>
    <t>Encuestas y censos</t>
  </si>
  <si>
    <t>Impresión y acuñación de billetes y monedas</t>
  </si>
  <si>
    <t>Flujo de operaciones  (4-5)</t>
  </si>
  <si>
    <t>Flujo Total  (3+6)</t>
  </si>
  <si>
    <t>Nota: Datos preliminares.</t>
  </si>
  <si>
    <t>Fuente :Banco Central de Nicaragua</t>
  </si>
  <si>
    <t>Cuadro #4 :</t>
  </si>
  <si>
    <t>Orígenes de las variaciones de la base monetaria</t>
  </si>
  <si>
    <t>(flujo en millones de córdobas) al 10 de enero 2017.</t>
  </si>
  <si>
    <t xml:space="preserve"> </t>
  </si>
  <si>
    <t xml:space="preserve">1.- Factores externos   </t>
  </si>
  <si>
    <t>1.1.- Compra-venta  de  divisas al  sector privado</t>
  </si>
  <si>
    <t xml:space="preserve">1.2.- Cordobización de divisas </t>
  </si>
  <si>
    <t>1.3.- Otros movimientos del SPNF</t>
  </si>
  <si>
    <t>1.4.- Otros</t>
  </si>
  <si>
    <t xml:space="preserve">2.- Factores internos    </t>
  </si>
  <si>
    <t>2.1.-Crédito interno neto del BCN</t>
  </si>
  <si>
    <t>2.1.1.-   Sector público no financiero</t>
  </si>
  <si>
    <t>2.1.1.1-   Bono del tesoro</t>
  </si>
  <si>
    <t>2.1.1.2-   Bono bancario</t>
  </si>
  <si>
    <t>2.1.1.3-   Bono de capitalización</t>
  </si>
  <si>
    <t>2.1.2.-   Sistema bancario</t>
  </si>
  <si>
    <t>2.1.3.-   Cámara de compensación</t>
  </si>
  <si>
    <t>2.1.4.-   Banco Produzcamos</t>
  </si>
  <si>
    <t>2.1.5.-   Títulos no estandarizados</t>
  </si>
  <si>
    <t>2.1.6.-   Letras BCN</t>
  </si>
  <si>
    <t>2.1.7.-   Bonos BCN</t>
  </si>
  <si>
    <t>2.1.8.-   Título especiales de inversión    (TEI)</t>
  </si>
  <si>
    <t>2.1.9.-   Bonos especiales de inversión   (BEI)</t>
  </si>
  <si>
    <t>2.1.10.  Depositos a plazo gobierno</t>
  </si>
  <si>
    <t>2.2.- Depósitos en el  BCN</t>
  </si>
  <si>
    <t>2.2.1.- Sector público no financiero</t>
  </si>
  <si>
    <t>2.2.2.- Banco Produzcamos</t>
  </si>
  <si>
    <t>2.2.3.- Otras instituciones</t>
  </si>
  <si>
    <t xml:space="preserve">2.2.4.- Fondo de garantía de depósitos </t>
  </si>
  <si>
    <t>2.3.-  Resultado  cuasi-fiscal</t>
  </si>
  <si>
    <r>
      <t xml:space="preserve">2.4.- Otros activos y pasivos netos </t>
    </r>
    <r>
      <rPr>
        <b/>
        <vertAlign val="superscript"/>
        <sz val="12"/>
        <rFont val="Verdana"/>
        <family val="2"/>
      </rPr>
      <t xml:space="preserve"> </t>
    </r>
  </si>
  <si>
    <t xml:space="preserve">3.- Base monetaria   </t>
  </si>
  <si>
    <t>3.1.- Emisión</t>
  </si>
  <si>
    <t>3.2.- Depósitos de encaje en el BCN</t>
  </si>
  <si>
    <t>1/ :(+) significa expansión de la base monetaria</t>
  </si>
  <si>
    <t xml:space="preserve">     (-) significa contracción de la base monetaria</t>
  </si>
  <si>
    <t xml:space="preserve">             Crédito más depósitos</t>
  </si>
  <si>
    <t xml:space="preserve">              SPNF</t>
  </si>
  <si>
    <t xml:space="preserve">              Sistema bancario</t>
  </si>
  <si>
    <t xml:space="preserve">              Banco Produzcamos</t>
  </si>
  <si>
    <t>Cuadro #5</t>
  </si>
  <si>
    <t>Reservas internacionales del Banco Central de Nicaragua</t>
  </si>
  <si>
    <t>(saldo en millones de dólares) al 10 de enero de 2017</t>
  </si>
  <si>
    <t xml:space="preserve">        Conceptos         </t>
  </si>
  <si>
    <t>Variaciones</t>
  </si>
  <si>
    <t>I Trim.</t>
  </si>
  <si>
    <t>I) Activos de reserva  (RIB)   1/</t>
  </si>
  <si>
    <t xml:space="preserve">    Fondos de trabajo</t>
  </si>
  <si>
    <t xml:space="preserve">    Otros activos</t>
  </si>
  <si>
    <t>II) Pasivos de reserva</t>
  </si>
  <si>
    <t xml:space="preserve">    bancos del exterior</t>
  </si>
  <si>
    <t xml:space="preserve">    Dep.sector privado no residente</t>
  </si>
  <si>
    <t xml:space="preserve">    Uso de crédito de FMI        </t>
  </si>
  <si>
    <t>III) Reservas intern.  Netas  (RIN)  1/</t>
  </si>
  <si>
    <t xml:space="preserve">    Encaje en moneda extranjera</t>
  </si>
  <si>
    <t xml:space="preserve">    FOGADE</t>
  </si>
  <si>
    <t xml:space="preserve">IV) Reservas internacionales </t>
  </si>
  <si>
    <t xml:space="preserve">      netas ajustadas    (RINA)</t>
  </si>
  <si>
    <t xml:space="preserve"> 1/ : Incluye FOGADE.</t>
  </si>
  <si>
    <t xml:space="preserve">Cuadro # 6: </t>
  </si>
  <si>
    <t>Orígenes de las variaciones de las reservas internacionales</t>
  </si>
  <si>
    <t>(flujo en millones de dólares) al 10 de enero de 2017</t>
  </si>
  <si>
    <t>I semana</t>
  </si>
  <si>
    <t>1.- Ingresos</t>
  </si>
  <si>
    <t xml:space="preserve">      1.1.- Banco Central</t>
  </si>
  <si>
    <t xml:space="preserve">         1.1.1.- Líquidos</t>
  </si>
  <si>
    <t xml:space="preserve">             1.1.1.1.- Préstamos</t>
  </si>
  <si>
    <t xml:space="preserve">             1.1.1.2. - Donaciones</t>
  </si>
  <si>
    <t xml:space="preserve">         1.1.2. - Otros ingresos</t>
  </si>
  <si>
    <t xml:space="preserve">             1.1.2.1.- Asignación DEG</t>
  </si>
  <si>
    <t xml:space="preserve">             1.1.2.2.- Intereses recibidos    </t>
  </si>
  <si>
    <t xml:space="preserve">             1.1.2.3. - Otros</t>
  </si>
  <si>
    <t xml:space="preserve">      1.2.- Sector público no financiero</t>
  </si>
  <si>
    <t xml:space="preserve">          1.2.1.- Líquidos</t>
  </si>
  <si>
    <t xml:space="preserve">              1.2.1.1.- Préstamos</t>
  </si>
  <si>
    <t xml:space="preserve">              1.2.1.2.- Donaciones</t>
  </si>
  <si>
    <t xml:space="preserve">          1.2.2.- Líquidos - atados</t>
  </si>
  <si>
    <t xml:space="preserve">              1.2.2.1.- Préstamos líquidos - atados</t>
  </si>
  <si>
    <t xml:space="preserve">              1.2.2.2.- Donaciones líquidas - atadas</t>
  </si>
  <si>
    <t>2.- Egresos</t>
  </si>
  <si>
    <t xml:space="preserve">      2.1.- Banco Central     </t>
  </si>
  <si>
    <t xml:space="preserve">         2.1.1.- Servicio de deuda externa</t>
  </si>
  <si>
    <t xml:space="preserve">             2.1.1.1.- Amortizaciones             </t>
  </si>
  <si>
    <t xml:space="preserve">             2.1.1.2.- Intereses</t>
  </si>
  <si>
    <t xml:space="preserve">         2.1.2.- Otros egresos</t>
  </si>
  <si>
    <t xml:space="preserve">      2.2.- Sector público no financiero</t>
  </si>
  <si>
    <t xml:space="preserve">         2.2.1.- Servicio de deuda externa</t>
  </si>
  <si>
    <t xml:space="preserve">            2.2.1.1.- Amortizaciones  </t>
  </si>
  <si>
    <t xml:space="preserve">            2.2.1.2.- Intereses</t>
  </si>
  <si>
    <t>3.- Compras - ventas</t>
  </si>
  <si>
    <t xml:space="preserve">       3.1.- Por mesa de cambios</t>
  </si>
  <si>
    <t xml:space="preserve">          3.1.1.- Compras</t>
  </si>
  <si>
    <t xml:space="preserve">          3.1.2.- Ventas</t>
  </si>
  <si>
    <t xml:space="preserve">       3.2.- Otras</t>
  </si>
  <si>
    <t>4.- Variación neta de encaje en ME</t>
  </si>
  <si>
    <t>5.- Colocación neta de títulos</t>
  </si>
  <si>
    <t xml:space="preserve">      5.1.- Títulos especiales de inversión</t>
  </si>
  <si>
    <t>6.- Cuentas corrientes del SPNF</t>
  </si>
  <si>
    <t xml:space="preserve">     6.1.- Retiros de fondos de ptmos. líquidos - atados</t>
  </si>
  <si>
    <t xml:space="preserve">     6.2.- Operaciones de cuentas corrientes del SPNF</t>
  </si>
  <si>
    <t xml:space="preserve">     6.3.- Fondos de privatización de ENITEL</t>
  </si>
  <si>
    <t xml:space="preserve">     6.4.- Fondos de planta eléctrica GEOSA</t>
  </si>
  <si>
    <t>7.- Otras operaciones</t>
  </si>
  <si>
    <t xml:space="preserve">      7.1.- FOGADE</t>
  </si>
  <si>
    <t xml:space="preserve">      7.2.- Variaciones cambiarias </t>
  </si>
  <si>
    <t xml:space="preserve">      7.3.- Recuperación de activos </t>
  </si>
  <si>
    <t xml:space="preserve">      7.4.- Desembolso FMI (PRGF)</t>
  </si>
  <si>
    <t xml:space="preserve">      7.5.- Alivio MDRI</t>
  </si>
  <si>
    <t xml:space="preserve">      7.6.- Otras</t>
  </si>
  <si>
    <t>2/</t>
  </si>
  <si>
    <t>8.- Variación de RIN   1/</t>
  </si>
  <si>
    <t xml:space="preserve">       8 =1+2+3+4+5+6+7</t>
  </si>
  <si>
    <t>9.- Variación neta de encaje en ME</t>
  </si>
  <si>
    <t>10.- Variación de obligaciones en mora</t>
  </si>
  <si>
    <t xml:space="preserve">       10.1.- BCN</t>
  </si>
  <si>
    <t>11.- FOGADE</t>
  </si>
  <si>
    <t>12.- Variación de RINA</t>
  </si>
  <si>
    <t xml:space="preserve">       12 =8+9+10+11</t>
  </si>
  <si>
    <t>1/:  Incluye FOGADE</t>
  </si>
  <si>
    <t>2/:  Variación cambiaria- ganancia de US$ 0.16 millón ( Tenencias de DEG ).</t>
  </si>
  <si>
    <t xml:space="preserve">      Variación cambiaria- ganancia de US$ 0.06 millón ( Tramo de reservas en FMI ).</t>
  </si>
  <si>
    <t xml:space="preserve">      Variación cambiaria- pérdida de US$ 0.09 millón ( Obligación de corto plazo con el FMI ).</t>
  </si>
  <si>
    <t>Cuadro #7</t>
  </si>
  <si>
    <t>Reservas internacionales consolidadas</t>
  </si>
  <si>
    <t>Banco Central</t>
  </si>
  <si>
    <t>Resto del sistema financiero 2/</t>
  </si>
  <si>
    <t>Sistema financiero nacional</t>
  </si>
  <si>
    <t>Mes y año</t>
  </si>
  <si>
    <t>RIB 1/</t>
  </si>
  <si>
    <t>RIN  1/</t>
  </si>
  <si>
    <t>Encaje</t>
  </si>
  <si>
    <t>FOGADE</t>
  </si>
  <si>
    <t xml:space="preserve">Otros </t>
  </si>
  <si>
    <t>RINA</t>
  </si>
  <si>
    <t>RIB</t>
  </si>
  <si>
    <t xml:space="preserve">RIN </t>
  </si>
  <si>
    <t>en ME</t>
  </si>
  <si>
    <t>RINAS</t>
  </si>
  <si>
    <t>2004</t>
  </si>
  <si>
    <t xml:space="preserve"> --</t>
  </si>
  <si>
    <t>2005</t>
  </si>
  <si>
    <t>2006   3/</t>
  </si>
  <si>
    <t>2007</t>
  </si>
  <si>
    <t>2008</t>
  </si>
  <si>
    <t>2009</t>
  </si>
  <si>
    <t>2010</t>
  </si>
  <si>
    <t>2011</t>
  </si>
  <si>
    <t>2012</t>
  </si>
  <si>
    <t>Diciembre</t>
  </si>
  <si>
    <t>n.d.</t>
  </si>
  <si>
    <t xml:space="preserve"> 1/:  Incluye FOGADE.</t>
  </si>
  <si>
    <t xml:space="preserve"> 2/: Cifras Preliminares, bancos comerciales y financieras.</t>
  </si>
  <si>
    <t xml:space="preserve"> 3/ : El día 20 de enero de 2006 se registró alivio MDRI por US$191.2 millones y se excluyó FOGADE de las RINA.</t>
  </si>
  <si>
    <t>Cuadro #8 :</t>
  </si>
  <si>
    <t>Títulos valores</t>
  </si>
  <si>
    <t xml:space="preserve">(millones de córdobas) al 10 de enero de 2017    </t>
  </si>
  <si>
    <t xml:space="preserve">Bonos Bancarios
saldo 1/2/
 </t>
  </si>
  <si>
    <t>Letras y Bonos estandarizadas 1/</t>
  </si>
  <si>
    <t>Letras y Bonos
saldo valor facial</t>
  </si>
  <si>
    <t xml:space="preserve">TEI valor precio 1/ </t>
  </si>
  <si>
    <t>TEI saldo valor facial 3/</t>
  </si>
  <si>
    <t>Saldo</t>
  </si>
  <si>
    <t>Períodos</t>
  </si>
  <si>
    <t>Colocación</t>
  </si>
  <si>
    <t>Redención</t>
  </si>
  <si>
    <t>total</t>
  </si>
  <si>
    <t>(8=1+4+7)</t>
  </si>
  <si>
    <t>Diciembre 2005</t>
  </si>
  <si>
    <t>Diciembre 2006</t>
  </si>
  <si>
    <t>Diciembre 2007</t>
  </si>
  <si>
    <t>Diciembre 2008</t>
  </si>
  <si>
    <t>Diciembre 2009</t>
  </si>
  <si>
    <t>Diciembre 2010</t>
  </si>
  <si>
    <t>Diciembre 2011</t>
  </si>
  <si>
    <t>Diciembre 2012</t>
  </si>
  <si>
    <t>Diciembre 2013</t>
  </si>
  <si>
    <t>Diciembre 2014</t>
  </si>
  <si>
    <t xml:space="preserve">    1/    : Se utiliza tipo de cambio del programa, para los bonos bancarios, las letras y bonos del  BCN, BOMEX, TEL,TEI en moneda extranjera, y los BEI a partir del 21/09/07.</t>
  </si>
  <si>
    <t xml:space="preserve">    2/    : Antes de junio 2008 corresponde a valor facial, a partir de julio 2008 corresponde a principal.</t>
  </si>
  <si>
    <t xml:space="preserve">    3/    : A partir del 17 de marzo del 2011 de acuerdo a resolución del Consejo Directivo los TEI se denominarán Depósitos a Plazo.</t>
  </si>
  <si>
    <t>Nota    : Datos preliminares.</t>
  </si>
  <si>
    <t xml:space="preserve">Cuadro  # 9  : </t>
  </si>
  <si>
    <t>Agregados monetarios</t>
  </si>
  <si>
    <t>(millones de córdobas) al 10 de enero de 2017</t>
  </si>
  <si>
    <t>Emisión</t>
  </si>
  <si>
    <t>Numerario</t>
  </si>
  <si>
    <t>Base</t>
  </si>
  <si>
    <t>Dep.</t>
  </si>
  <si>
    <t>M1A</t>
  </si>
  <si>
    <t>Cuasi-</t>
  </si>
  <si>
    <t>M2A</t>
  </si>
  <si>
    <t>M3A</t>
  </si>
  <si>
    <t>moneda</t>
  </si>
  <si>
    <t>monetaria</t>
  </si>
  <si>
    <t xml:space="preserve">vista  </t>
  </si>
  <si>
    <t xml:space="preserve">ahorro  </t>
  </si>
  <si>
    <t xml:space="preserve">plazo  </t>
  </si>
  <si>
    <t xml:space="preserve">dinero </t>
  </si>
  <si>
    <t xml:space="preserve">totales </t>
  </si>
  <si>
    <t>3/</t>
  </si>
  <si>
    <t>nacional</t>
  </si>
  <si>
    <t>ampliado</t>
  </si>
  <si>
    <t>extranjera</t>
  </si>
  <si>
    <t xml:space="preserve">extranj. 1/ </t>
  </si>
  <si>
    <t xml:space="preserve">del </t>
  </si>
  <si>
    <t>1/ 2/</t>
  </si>
  <si>
    <t>1/</t>
  </si>
  <si>
    <t xml:space="preserve">1/  </t>
  </si>
  <si>
    <t>saldo</t>
  </si>
  <si>
    <t>SF</t>
  </si>
  <si>
    <t>mill. dólares</t>
  </si>
  <si>
    <t>(1)</t>
  </si>
  <si>
    <t>(2)</t>
  </si>
  <si>
    <t>(3)</t>
  </si>
  <si>
    <t>(4=1+3)</t>
  </si>
  <si>
    <t>(5)</t>
  </si>
  <si>
    <t>(6=2+5)</t>
  </si>
  <si>
    <t>(7)</t>
  </si>
  <si>
    <t>(8)</t>
  </si>
  <si>
    <t>(9=7+8)</t>
  </si>
  <si>
    <t>(10=6+9)</t>
  </si>
  <si>
    <t>(11)</t>
  </si>
  <si>
    <t>(12)</t>
  </si>
  <si>
    <t>(13=5+9+11)</t>
  </si>
  <si>
    <t>(14=10+11)</t>
  </si>
  <si>
    <t>Diciembre  2004</t>
  </si>
  <si>
    <t>Diciembre  2005</t>
  </si>
  <si>
    <t>Diciembre  2006</t>
  </si>
  <si>
    <t>Diciembre  2007</t>
  </si>
  <si>
    <t>Diciembre  2008</t>
  </si>
  <si>
    <t>Diciembre  2009</t>
  </si>
  <si>
    <t>Diciembre  2010</t>
  </si>
  <si>
    <t>Diciembre  2011</t>
  </si>
  <si>
    <t>Diciembre  2012</t>
  </si>
  <si>
    <t>Diciembre  2013</t>
  </si>
  <si>
    <t>Diciembre  2014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</si>
  <si>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</si>
  <si>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</si>
  <si>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</si>
  <si>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</si>
  <si>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</si>
  <si>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</si>
  <si>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</si>
  <si>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</si>
  <si>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r>
      <t>Septiembre</t>
    </r>
    <r>
      <rPr>
        <b/>
        <sz val="11"/>
        <rFont val="Verdana"/>
        <family val="2"/>
      </rPr>
      <t xml:space="preserve"> </t>
    </r>
  </si>
  <si>
    <r>
      <t>Octubre</t>
    </r>
    <r>
      <rPr>
        <b/>
        <sz val="11"/>
        <rFont val="Verdana"/>
        <family val="2"/>
      </rPr>
      <t xml:space="preserve"> </t>
    </r>
  </si>
  <si>
    <r>
      <t>Noviembre</t>
    </r>
    <r>
      <rPr>
        <b/>
        <vertAlign val="superscript"/>
        <sz val="11"/>
        <rFont val="Verdana"/>
        <family val="2"/>
      </rPr>
      <t xml:space="preserve"> </t>
    </r>
  </si>
  <si>
    <r>
      <t>Diciembre</t>
    </r>
    <r>
      <rPr>
        <b/>
        <sz val="11"/>
        <rFont val="Verdana"/>
        <family val="2"/>
      </rPr>
      <t xml:space="preserve"> </t>
    </r>
  </si>
  <si>
    <r>
      <t>Mayo</t>
    </r>
    <r>
      <rPr>
        <b/>
        <sz val="11"/>
        <rFont val="Verdana"/>
        <family val="2"/>
      </rPr>
      <t xml:space="preserve"> </t>
    </r>
  </si>
  <si>
    <t xml:space="preserve">Septiembre </t>
  </si>
  <si>
    <t xml:space="preserve">Octubre </t>
  </si>
  <si>
    <t xml:space="preserve">Noviembre </t>
  </si>
  <si>
    <r>
      <t>Diciembre</t>
    </r>
    <r>
      <rPr>
        <b/>
        <vertAlign val="superscript"/>
        <sz val="10"/>
        <rFont val="Verdana"/>
        <family val="2"/>
      </rPr>
      <t xml:space="preserve"> 4/</t>
    </r>
  </si>
  <si>
    <t>Variación interanual</t>
  </si>
  <si>
    <t>Dic.2010/Dic.2009</t>
  </si>
  <si>
    <t>Dic.2011/Dic.2010</t>
  </si>
  <si>
    <t>Dic.2012/Dic.2011</t>
  </si>
  <si>
    <t>Dic.2013/Dic.2012</t>
  </si>
  <si>
    <t>Dic.2014/Dic.2013</t>
  </si>
  <si>
    <t>Ene.2015/Ene.2014</t>
  </si>
  <si>
    <t>Feb.2015/Feb.2014</t>
  </si>
  <si>
    <t>Mar.2015/Mar.2014</t>
  </si>
  <si>
    <t>Abr.2015/Abr.2014</t>
  </si>
  <si>
    <t>May.2015/May.2014</t>
  </si>
  <si>
    <t>Jun.2015/Jun.2014</t>
  </si>
  <si>
    <t>Jul.2015/Jul.2014</t>
  </si>
  <si>
    <t>Ago.2015/Ago.2014</t>
  </si>
  <si>
    <t>Sept.2015/Sept.2014</t>
  </si>
  <si>
    <t>Oct.2015/Oct.2014</t>
  </si>
  <si>
    <t>Nov.2015/Nov.2014</t>
  </si>
  <si>
    <t>Dic.2015/Dic.2014</t>
  </si>
  <si>
    <t>Ene.2016/Ene.2015</t>
  </si>
  <si>
    <t>Feb.2016/Feb.2015</t>
  </si>
  <si>
    <t>Mar.2016/Mar.2015</t>
  </si>
  <si>
    <t>Abr.2016/Abr.2015</t>
  </si>
  <si>
    <t>May.2016/May.2015</t>
  </si>
  <si>
    <t>Jun.2016/Jun.2015</t>
  </si>
  <si>
    <t>Jul.2016/Jul.2015</t>
  </si>
  <si>
    <t>Ago.2016/Ago.2015</t>
  </si>
  <si>
    <t>Sept.2016/Sept.2015</t>
  </si>
  <si>
    <t>Oct.2016/Oct.2015</t>
  </si>
  <si>
    <t>Nov.2016/Nov.2015</t>
  </si>
  <si>
    <t>Dic.2016/Dic.2015</t>
  </si>
  <si>
    <t>Ene.2017/Ene.2016</t>
  </si>
  <si>
    <t xml:space="preserve">      1/ : En bancos comerciales, incluye depósitos del SPNF.</t>
  </si>
  <si>
    <t xml:space="preserve">      2/ : En los depósitos a la vista se excluyen los cheques a compensar.</t>
  </si>
  <si>
    <t xml:space="preserve">      3/ : Incluye depósitos en moneda extranjera utilizando el tipo de cambio oficial.</t>
  </si>
  <si>
    <t xml:space="preserve">      4/ : Preliminar</t>
  </si>
  <si>
    <t>Cuadro #10</t>
  </si>
  <si>
    <t>Mercado cambiario y flujos de recursos externos</t>
  </si>
  <si>
    <t xml:space="preserve"> al 10 de enero de 2017</t>
  </si>
  <si>
    <t>Tipos de cambio 1/</t>
  </si>
  <si>
    <t>Brechas cambiarias  2/</t>
  </si>
  <si>
    <t>Transacciones del mercado de cambios 3/</t>
  </si>
  <si>
    <t>Recursos externos 3/</t>
  </si>
  <si>
    <t>Oficial</t>
  </si>
  <si>
    <t>Mercado de cambios</t>
  </si>
  <si>
    <t>Compras</t>
  </si>
  <si>
    <t>Ventas</t>
  </si>
  <si>
    <t>Promedio</t>
  </si>
  <si>
    <t>Con el público</t>
  </si>
  <si>
    <t>Ventas netas</t>
  </si>
  <si>
    <t>Líquidos</t>
  </si>
  <si>
    <t>Servicio de deuda externa</t>
  </si>
  <si>
    <t>Compra</t>
  </si>
  <si>
    <t>Venta</t>
  </si>
  <si>
    <t>del BCN</t>
  </si>
  <si>
    <t>BCN</t>
  </si>
  <si>
    <t>Gobierno</t>
  </si>
  <si>
    <t>2006</t>
  </si>
  <si>
    <t xml:space="preserve">Enero   </t>
  </si>
  <si>
    <t xml:space="preserve">Abril    </t>
  </si>
  <si>
    <t xml:space="preserve">Noviembre  </t>
  </si>
  <si>
    <t>Diciembre  4/</t>
  </si>
  <si>
    <t>2017</t>
  </si>
  <si>
    <t>Enero  4/</t>
  </si>
  <si>
    <t>1/:  Fin de período, unidades de moneda nacional por dólar de EE.UU.</t>
  </si>
  <si>
    <t>2/:  Promedio en porcentaje, calculada respecto al mercado de cambios.</t>
  </si>
  <si>
    <t>3/:  Flujo en millones de dólares.</t>
  </si>
  <si>
    <t>4/:  La información del mercado de cambios es oficial hasta el  30 de noviembre 2016 y preliminar hasta la última fecha.</t>
  </si>
  <si>
    <t>Cuadro # 11 :</t>
  </si>
  <si>
    <t>Sistema financiero: Encaje legal por moneda al 09 de enero 2017.</t>
  </si>
  <si>
    <t>Concepto</t>
  </si>
  <si>
    <t>1. Moneda nacional  ( saldo en millones de córdobas)</t>
  </si>
  <si>
    <t xml:space="preserve">1.1  Obligaciones  promedio sujetas a encaje   </t>
  </si>
  <si>
    <t>MEDICION ENCAJE DIARIO</t>
  </si>
  <si>
    <t>1.2 Tasa de encaje requerida (%) =  (1.3/1.1)    1/</t>
  </si>
  <si>
    <t xml:space="preserve">1.3 Encaje legal requerido  </t>
  </si>
  <si>
    <t>1.4 Encaje  observado</t>
  </si>
  <si>
    <t>1.5  Tasa de encaje efectivo (%) = (1.4/1.1)</t>
  </si>
  <si>
    <t>1.6 Excedente o déficit = (1.4-1.3)</t>
  </si>
  <si>
    <t>MEDICION ENCAJE CATORCENAL</t>
  </si>
  <si>
    <t>1.7 Tasa de encaje requerida (%) =  (1.8/1.1)    1/</t>
  </si>
  <si>
    <t xml:space="preserve">1.8 Encaje legal requerido  </t>
  </si>
  <si>
    <t>1.9 Encaje  observado</t>
  </si>
  <si>
    <t>1.10  Tasa de encaje efectivo (%) = (1.9/1.1)</t>
  </si>
  <si>
    <t>1.11 Excedente o déficit = (1.9-1.8)</t>
  </si>
  <si>
    <t>2. Moneda extranjera  (saldo en millones de dólares)</t>
  </si>
  <si>
    <t xml:space="preserve">2.1  Obligaciones  promedio sujetas a encaje  </t>
  </si>
  <si>
    <t>2.2 Tasa de encaje requerida (%) =  (2.3/2.1)    1/</t>
  </si>
  <si>
    <t xml:space="preserve">2.3 Encaje legal requerido   </t>
  </si>
  <si>
    <t>2.4 Encaje  observado</t>
  </si>
  <si>
    <t>2.5  Tasa de encaje efectivo (%) = (2.4/2.1)</t>
  </si>
  <si>
    <t>2.6 Excedente o déficit  = (2.4-2.3)</t>
  </si>
  <si>
    <t>Tasa De Encaje Requerida (2.2/2.4)</t>
  </si>
  <si>
    <t xml:space="preserve">2.8 Encaje legal requerido   </t>
  </si>
  <si>
    <t>2.9 Encaje  observado</t>
  </si>
  <si>
    <t>2.10  Tasa de encaje efectivo (%) = (2.9/2.1)</t>
  </si>
  <si>
    <t>2.11 Excedente o déficit  = (2.9-2.8)</t>
  </si>
  <si>
    <t xml:space="preserve">1/: A partir del 04  abril 2011, la tasa de encaje es 12 %  para la medición encaje diario y 15% para la medición catorcenal  de acuerdo a resolución CD-VI-1-11 aprobada en sesión  del día 09 de febrero  del 2011.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</si>
</sst>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43" formatCode="_(* #,##0.00_);_(* \(#,##0.00\);_(* &quot;-&quot;??_);_(@_)"/>
    <numFmt numFmtId="164" formatCode="#,##0.0_);\(#,##0.0\)"/>
    <numFmt numFmtId="165" formatCode="0.0000_)"/>
    <numFmt numFmtId="166" formatCode="0.000_)"/>
    <numFmt numFmtId="167" formatCode="0_)"/>
    <numFmt numFmtId="168" formatCode="0_);\(0\)"/>
    <numFmt numFmtId="169" formatCode="dd\-mmm\-yy_)"/>
    <numFmt numFmtId="170" formatCode="0.0_)"/>
    <numFmt numFmtId="171" formatCode="#,##0.0_);[Red]\(#,##0.0\)"/>
    <numFmt numFmtId="172" formatCode="#,##0.0"/>
    <numFmt numFmtId="173" formatCode="[$-14C0A]0.0\ %"/>
    <numFmt numFmtId="174" formatCode="_ * #,##0.00_ ;_ * \-#,##0.00_ ;_ * &quot;-&quot;??_ ;_ @_ "/>
    <numFmt numFmtId="175" formatCode="_ * #,##0.0_ ;_ * \-#,##0.0_ ;_ * &quot;-&quot;??_ ;_ @_ "/>
    <numFmt numFmtId="176" formatCode="#,##0.000_);\(#,##0.000\)"/>
    <numFmt numFmtId="177" formatCode="#,##0.0000_);\(#,##0.0000\)"/>
    <numFmt numFmtId="178" formatCode="#,##0.0000000_);\(#,##0.0000000\)"/>
    <numFmt numFmtId="179" formatCode="#,##0.00000000_);\(#,##0.00000000\)"/>
    <numFmt numFmtId="180" formatCode="#,##0.000000000000_);\(#,##0.000000000000\)"/>
    <numFmt numFmtId="181" formatCode="&quot;   &quot;@"/>
    <numFmt numFmtId="182" formatCode="&quot;      &quot;@"/>
    <numFmt numFmtId="183" formatCode="_ [$€-2]\ * #,##0.00_ ;_ [$€-2]\ * \-#,##0.00_ ;_ [$€-2]\ * &quot;-&quot;??_ "/>
    <numFmt numFmtId="184" formatCode="&quot;         &quot;@"/>
    <numFmt numFmtId="185" formatCode="&quot;            &quot;@"/>
    <numFmt numFmtId="186" formatCode="&quot;               &quot;@"/>
    <numFmt numFmtId="187" formatCode="_([$€]* #,##0.00_);_([$€]* \(#,##0.00\);_([$€]* &quot;-&quot;??_);_(@_)"/>
    <numFmt numFmtId="188" formatCode="_-* #,##0.00\ _€_-;\-* #,##0.00\ _€_-;_-* &quot;-&quot;??\ _€_-;_-@_-"/>
    <numFmt numFmtId="189" formatCode="[Black][&gt;0.05]#,##0.0;[Black][&lt;-0.05]\-#,##0.0;;"/>
    <numFmt numFmtId="190" formatCode="[Black][&gt;0.5]#,##0;[Black][&lt;-0.5]\-#,##0;;"/>
    <numFmt numFmtId="191" formatCode="###0\ ;[Red]\(#\)"/>
    <numFmt numFmtId="192" formatCode="#,##0.00000000000000000\ _€;[Red]\-#,##0.00000000000000000\ _€"/>
    <numFmt numFmtId="193" formatCode="###0\ ;[Black]\(#\)"/>
    <numFmt numFmtId="194" formatCode="#,##0.00000000000000_);[Red]\(#,##0.00000000000000\)"/>
    <numFmt numFmtId="195" formatCode="0.0000000_)"/>
    <numFmt numFmtId="196" formatCode="_-[$€-2]* #,##0.00_-;\-[$€-2]* #,##0.00_-;_-[$€-2]* &quot;-&quot;??_-"/>
    <numFmt numFmtId="197" formatCode="_ * #,##0_ ;_ * \-#,##0_ ;_ * &quot;-&quot;_ ;_ @_ "/>
    <numFmt numFmtId="198" formatCode="_(* #,##0_);_(* \(#,##0\);_(* &quot;-&quot;??_);_(@_)"/>
    <numFmt numFmtId="199" formatCode="\ #,##0_);[Red]\(\ #,##0\)"/>
    <numFmt numFmtId="200" formatCode="_-* #,##0.00_-;\-* #,##0.00_-;_-* &quot;-&quot;??_-;_-@_-"/>
    <numFmt numFmtId="201" formatCode="0.000"/>
    <numFmt numFmtId="202" formatCode="0.0"/>
    <numFmt numFmtId="203" formatCode="0.00_)"/>
    <numFmt numFmtId="204" formatCode="_(* #,##0.0_);_(* \(#,##0.0\);_(* &quot;-&quot;??_);_(@_)"/>
    <numFmt numFmtId="205" formatCode="#,##0.000_);[Red]\(#,##0.000\)"/>
    <numFmt numFmtId="206" formatCode="#,##0.00000000000000_);\(#,##0.00000000000000\)"/>
    <numFmt numFmtId="207" formatCode="#,##0.00000000_);[Red]\(#,##0.00000000\)"/>
    <numFmt numFmtId="208" formatCode="#,##0.0000000_);[Red]\(#,##0.0000000\)"/>
    <numFmt numFmtId="209" formatCode="#,##0.000000000_);\(#,##0.000000000\)"/>
    <numFmt numFmtId="210" formatCode="#,##0.0000_);[Red]\(#,##0.0000\)"/>
    <numFmt numFmtId="211" formatCode="#,##0.0000000000_);\(#,##0.0000000000\)"/>
    <numFmt numFmtId="212" formatCode="mmmm\ d\,\ yyyy"/>
    <numFmt numFmtId="213" formatCode="_(* #,##0.000_);_(* \(#,##0.000\);_(* &quot;-&quot;??_);_(@_)"/>
    <numFmt numFmtId="214" formatCode="#,##0.0000"/>
    <numFmt numFmtId="215" formatCode="#,##0.00000"/>
    <numFmt numFmtId="216" formatCode="#,##0.0;\-#,##0.0"/>
    <numFmt numFmtId="217" formatCode="0.00000_)"/>
    <numFmt numFmtId="218" formatCode="0.00000000_)"/>
    <numFmt numFmtId="219" formatCode="#,##0.00000_);[Red]\(#,##0.00000\)"/>
    <numFmt numFmtId="220" formatCode="0.000000_)"/>
    <numFmt numFmtId="221" formatCode="0.0000000000_)"/>
    <numFmt numFmtId="222" formatCode="0.0_);[Red]\(0.0\)"/>
    <numFmt numFmtId="223" formatCode="#,##0.00;[Red]\(#,##0.00\)"/>
    <numFmt numFmtId="224" formatCode="0.00_);[Red]\(0.00\)"/>
    <numFmt numFmtId="225" formatCode="0.0000_);[Red]\(0.0000\)"/>
    <numFmt numFmtId="226" formatCode="0.00000_);[Red]\(0.00000\)"/>
    <numFmt numFmtId="227" formatCode="0.000_);[Red]\(0.000\)"/>
    <numFmt numFmtId="228" formatCode="0.000000"/>
    <numFmt numFmtId="229" formatCode="0.00000000"/>
  </numFmts>
  <fonts count="119">
    <font>
      <sz val="12"/>
      <name val="Arial MT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2"/>
      <name val="SWISS"/>
    </font>
    <font>
      <b/>
      <sz val="13"/>
      <name val="Verdana"/>
      <family val="2"/>
    </font>
    <font>
      <b/>
      <sz val="12"/>
      <name val="Verdana"/>
      <family val="2"/>
    </font>
    <font>
      <sz val="12"/>
      <name val="Arial MT"/>
    </font>
    <font>
      <b/>
      <sz val="8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1"/>
      <name val="Futura Lt BT"/>
      <family val="2"/>
    </font>
    <font>
      <sz val="10"/>
      <name val="Arial"/>
      <family val="2"/>
    </font>
    <font>
      <sz val="16"/>
      <name val="Verdana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sz val="12"/>
      <color indexed="24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Arial"/>
      <family val="2"/>
    </font>
    <font>
      <i/>
      <sz val="11"/>
      <color indexed="23"/>
      <name val="Calibri"/>
      <family val="2"/>
    </font>
    <font>
      <u/>
      <sz val="10"/>
      <color indexed="20"/>
      <name val="Arial"/>
      <family val="2"/>
    </font>
    <font>
      <sz val="10"/>
      <color indexed="8"/>
      <name val="Garamond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2"/>
      <color indexed="24"/>
      <name val="Arial"/>
      <family val="2"/>
    </font>
    <font>
      <u/>
      <sz val="6"/>
      <color indexed="12"/>
      <name val="SWISS"/>
    </font>
    <font>
      <u/>
      <sz val="10"/>
      <color indexed="12"/>
      <name val="Arial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sz val="11"/>
      <name val="Tms Rmn"/>
    </font>
    <font>
      <sz val="12"/>
      <color indexed="8"/>
      <name val="Adobe Garamond Pro"/>
      <family val="2"/>
    </font>
    <font>
      <sz val="12"/>
      <color indexed="8"/>
      <name val="Calibri"/>
      <family val="2"/>
    </font>
    <font>
      <sz val="10"/>
      <color indexed="8"/>
      <name val="MS Sans Serif"/>
      <family val="2"/>
    </font>
    <font>
      <sz val="12"/>
      <color indexed="8"/>
      <name val="Century Gothic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10"/>
      <name val="Garamond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i/>
      <sz val="12"/>
      <name val="Garamond"/>
      <family val="1"/>
    </font>
    <font>
      <sz val="8"/>
      <name val="Helv"/>
    </font>
    <font>
      <b/>
      <sz val="11"/>
      <color indexed="8"/>
      <name val="Calibri"/>
      <family val="2"/>
    </font>
    <font>
      <b/>
      <vertAlign val="superscript"/>
      <sz val="12"/>
      <name val="Verdana"/>
      <family val="2"/>
    </font>
    <font>
      <b/>
      <i/>
      <sz val="12"/>
      <name val="Verdana"/>
      <family val="2"/>
    </font>
    <font>
      <sz val="10"/>
      <name val="Arial"/>
    </font>
    <font>
      <i/>
      <sz val="12"/>
      <name val="Verdana"/>
      <family val="2"/>
    </font>
    <font>
      <b/>
      <sz val="12"/>
      <name val="Book Antiqua"/>
      <family val="1"/>
    </font>
    <font>
      <sz val="12"/>
      <name val="Book Antiqua"/>
      <family val="1"/>
    </font>
    <font>
      <sz val="8"/>
      <name val="Arial"/>
      <family val="2"/>
    </font>
    <font>
      <b/>
      <sz val="10"/>
      <name val="Verdana"/>
      <family val="2"/>
    </font>
    <font>
      <sz val="12"/>
      <name val="P-HLV"/>
    </font>
    <font>
      <sz val="12"/>
      <name val="Arial"/>
    </font>
    <font>
      <b/>
      <sz val="20"/>
      <name val="Verdana"/>
      <family val="2"/>
    </font>
    <font>
      <b/>
      <sz val="14"/>
      <color indexed="10"/>
      <name val="Verdana"/>
      <family val="2"/>
    </font>
    <font>
      <sz val="14"/>
      <name val="Arial"/>
      <family val="2"/>
    </font>
    <font>
      <b/>
      <sz val="11"/>
      <name val="Calibri"/>
      <family val="2"/>
    </font>
    <font>
      <b/>
      <u/>
      <sz val="12"/>
      <name val="Verdana"/>
      <family val="2"/>
    </font>
    <font>
      <b/>
      <sz val="14"/>
      <name val="Arial MT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b/>
      <sz val="11"/>
      <name val="Verdana"/>
      <family val="2"/>
    </font>
    <font>
      <b/>
      <vertAlign val="superscript"/>
      <sz val="11"/>
      <name val="Verdana"/>
      <family val="2"/>
    </font>
    <font>
      <b/>
      <vertAlign val="superscript"/>
      <sz val="10"/>
      <name val="Verdana"/>
      <family val="2"/>
    </font>
    <font>
      <sz val="12"/>
      <name val="Futura Lt B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06100"/>
      <name val="Century Gothic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entury Gothic"/>
      <family val="2"/>
    </font>
    <font>
      <sz val="11"/>
      <color rgb="FFFA7D00"/>
      <name val="Calibri"/>
      <family val="2"/>
      <scheme val="minor"/>
    </font>
    <font>
      <sz val="12"/>
      <color rgb="FFFA7D00"/>
      <name val="Century Gothic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Century Gothic"/>
      <family val="2"/>
    </font>
    <font>
      <sz val="11"/>
      <color rgb="FF3F3F76"/>
      <name val="Calibri"/>
      <family val="2"/>
      <scheme val="minor"/>
    </font>
    <font>
      <sz val="12"/>
      <color rgb="FF3F3F76"/>
      <name val="Century Gothic"/>
      <family val="2"/>
    </font>
    <font>
      <sz val="10"/>
      <color theme="3"/>
      <name val="Verdana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9C6500"/>
      <name val="Century Gothic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entury Gothic"/>
      <family val="2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i/>
      <sz val="12"/>
      <color rgb="FFFF0000"/>
      <name val="Verdana"/>
      <family val="2"/>
    </font>
    <font>
      <b/>
      <sz val="16"/>
      <color rgb="FFFF0000"/>
      <name val="Verdana"/>
      <family val="2"/>
    </font>
    <font>
      <b/>
      <sz val="12"/>
      <color rgb="FFFF0000"/>
      <name val="Arial MT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ck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9">
    <xf numFmtId="166" fontId="0" fillId="0" borderId="0"/>
    <xf numFmtId="0" fontId="20" fillId="0" borderId="0" applyNumberFormat="0" applyFill="0" applyBorder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3" fillId="2" borderId="0" applyNumberFormat="0" applyBorder="0" applyAlignment="0" applyProtection="0"/>
    <xf numFmtId="183" fontId="23" fillId="2" borderId="0" applyNumberFormat="0" applyBorder="0" applyAlignment="0" applyProtection="0"/>
    <xf numFmtId="183" fontId="1" fillId="2" borderId="0" applyNumberFormat="0" applyBorder="0" applyAlignment="0" applyProtection="0"/>
    <xf numFmtId="183" fontId="23" fillId="2" borderId="0" applyNumberFormat="0" applyBorder="0" applyAlignment="0" applyProtection="0"/>
    <xf numFmtId="183" fontId="1" fillId="2" borderId="0" applyNumberFormat="0" applyBorder="0" applyAlignment="0" applyProtection="0"/>
    <xf numFmtId="183" fontId="23" fillId="2" borderId="0" applyNumberFormat="0" applyBorder="0" applyAlignment="0" applyProtection="0"/>
    <xf numFmtId="183" fontId="1" fillId="2" borderId="0" applyNumberFormat="0" applyBorder="0" applyAlignment="0" applyProtection="0"/>
    <xf numFmtId="183" fontId="23" fillId="2" borderId="0" applyNumberFormat="0" applyBorder="0" applyAlignment="0" applyProtection="0"/>
    <xf numFmtId="183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3" fillId="3" borderId="0" applyNumberFormat="0" applyBorder="0" applyAlignment="0" applyProtection="0"/>
    <xf numFmtId="183" fontId="23" fillId="3" borderId="0" applyNumberFormat="0" applyBorder="0" applyAlignment="0" applyProtection="0"/>
    <xf numFmtId="183" fontId="1" fillId="3" borderId="0" applyNumberFormat="0" applyBorder="0" applyAlignment="0" applyProtection="0"/>
    <xf numFmtId="183" fontId="23" fillId="3" borderId="0" applyNumberFormat="0" applyBorder="0" applyAlignment="0" applyProtection="0"/>
    <xf numFmtId="183" fontId="1" fillId="3" borderId="0" applyNumberFormat="0" applyBorder="0" applyAlignment="0" applyProtection="0"/>
    <xf numFmtId="183" fontId="23" fillId="3" borderId="0" applyNumberFormat="0" applyBorder="0" applyAlignment="0" applyProtection="0"/>
    <xf numFmtId="183" fontId="1" fillId="3" borderId="0" applyNumberFormat="0" applyBorder="0" applyAlignment="0" applyProtection="0"/>
    <xf numFmtId="183" fontId="23" fillId="3" borderId="0" applyNumberFormat="0" applyBorder="0" applyAlignment="0" applyProtection="0"/>
    <xf numFmtId="183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3" fillId="4" borderId="0" applyNumberFormat="0" applyBorder="0" applyAlignment="0" applyProtection="0"/>
    <xf numFmtId="183" fontId="23" fillId="4" borderId="0" applyNumberFormat="0" applyBorder="0" applyAlignment="0" applyProtection="0"/>
    <xf numFmtId="183" fontId="1" fillId="4" borderId="0" applyNumberFormat="0" applyBorder="0" applyAlignment="0" applyProtection="0"/>
    <xf numFmtId="183" fontId="23" fillId="4" borderId="0" applyNumberFormat="0" applyBorder="0" applyAlignment="0" applyProtection="0"/>
    <xf numFmtId="183" fontId="1" fillId="4" borderId="0" applyNumberFormat="0" applyBorder="0" applyAlignment="0" applyProtection="0"/>
    <xf numFmtId="183" fontId="23" fillId="4" borderId="0" applyNumberFormat="0" applyBorder="0" applyAlignment="0" applyProtection="0"/>
    <xf numFmtId="183" fontId="1" fillId="4" borderId="0" applyNumberFormat="0" applyBorder="0" applyAlignment="0" applyProtection="0"/>
    <xf numFmtId="183" fontId="23" fillId="4" borderId="0" applyNumberFormat="0" applyBorder="0" applyAlignment="0" applyProtection="0"/>
    <xf numFmtId="183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3" fillId="5" borderId="0" applyNumberFormat="0" applyBorder="0" applyAlignment="0" applyProtection="0"/>
    <xf numFmtId="183" fontId="23" fillId="5" borderId="0" applyNumberFormat="0" applyBorder="0" applyAlignment="0" applyProtection="0"/>
    <xf numFmtId="183" fontId="1" fillId="5" borderId="0" applyNumberFormat="0" applyBorder="0" applyAlignment="0" applyProtection="0"/>
    <xf numFmtId="183" fontId="23" fillId="5" borderId="0" applyNumberFormat="0" applyBorder="0" applyAlignment="0" applyProtection="0"/>
    <xf numFmtId="183" fontId="1" fillId="5" borderId="0" applyNumberFormat="0" applyBorder="0" applyAlignment="0" applyProtection="0"/>
    <xf numFmtId="183" fontId="23" fillId="5" borderId="0" applyNumberFormat="0" applyBorder="0" applyAlignment="0" applyProtection="0"/>
    <xf numFmtId="183" fontId="1" fillId="5" borderId="0" applyNumberFormat="0" applyBorder="0" applyAlignment="0" applyProtection="0"/>
    <xf numFmtId="183" fontId="23" fillId="5" borderId="0" applyNumberFormat="0" applyBorder="0" applyAlignment="0" applyProtection="0"/>
    <xf numFmtId="183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3" fillId="6" borderId="0" applyNumberFormat="0" applyBorder="0" applyAlignment="0" applyProtection="0"/>
    <xf numFmtId="183" fontId="23" fillId="6" borderId="0" applyNumberFormat="0" applyBorder="0" applyAlignment="0" applyProtection="0"/>
    <xf numFmtId="183" fontId="1" fillId="6" borderId="0" applyNumberFormat="0" applyBorder="0" applyAlignment="0" applyProtection="0"/>
    <xf numFmtId="183" fontId="23" fillId="6" borderId="0" applyNumberFormat="0" applyBorder="0" applyAlignment="0" applyProtection="0"/>
    <xf numFmtId="183" fontId="1" fillId="6" borderId="0" applyNumberFormat="0" applyBorder="0" applyAlignment="0" applyProtection="0"/>
    <xf numFmtId="183" fontId="23" fillId="6" borderId="0" applyNumberFormat="0" applyBorder="0" applyAlignment="0" applyProtection="0"/>
    <xf numFmtId="183" fontId="1" fillId="6" borderId="0" applyNumberFormat="0" applyBorder="0" applyAlignment="0" applyProtection="0"/>
    <xf numFmtId="183" fontId="23" fillId="6" borderId="0" applyNumberFormat="0" applyBorder="0" applyAlignment="0" applyProtection="0"/>
    <xf numFmtId="183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3" fillId="7" borderId="0" applyNumberFormat="0" applyBorder="0" applyAlignment="0" applyProtection="0"/>
    <xf numFmtId="183" fontId="23" fillId="8" borderId="0" applyNumberFormat="0" applyBorder="0" applyAlignment="0" applyProtection="0"/>
    <xf numFmtId="183" fontId="1" fillId="8" borderId="0" applyNumberFormat="0" applyBorder="0" applyAlignment="0" applyProtection="0"/>
    <xf numFmtId="183" fontId="23" fillId="8" borderId="0" applyNumberFormat="0" applyBorder="0" applyAlignment="0" applyProtection="0"/>
    <xf numFmtId="183" fontId="1" fillId="8" borderId="0" applyNumberFormat="0" applyBorder="0" applyAlignment="0" applyProtection="0"/>
    <xf numFmtId="183" fontId="23" fillId="8" borderId="0" applyNumberFormat="0" applyBorder="0" applyAlignment="0" applyProtection="0"/>
    <xf numFmtId="183" fontId="1" fillId="8" borderId="0" applyNumberFormat="0" applyBorder="0" applyAlignment="0" applyProtection="0"/>
    <xf numFmtId="183" fontId="23" fillId="8" borderId="0" applyNumberFormat="0" applyBorder="0" applyAlignment="0" applyProtection="0"/>
    <xf numFmtId="183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90" fillId="30" borderId="0" applyNumberFormat="0" applyBorder="0" applyAlignment="0" applyProtection="0"/>
    <xf numFmtId="0" fontId="1" fillId="2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1" fillId="3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90" fillId="32" borderId="0" applyNumberFormat="0" applyBorder="0" applyAlignment="0" applyProtection="0"/>
    <xf numFmtId="0" fontId="1" fillId="4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90" fillId="33" borderId="0" applyNumberFormat="0" applyBorder="0" applyAlignment="0" applyProtection="0"/>
    <xf numFmtId="0" fontId="1" fillId="5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1" fillId="6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90" fillId="35" borderId="0" applyNumberFormat="0" applyBorder="0" applyAlignment="0" applyProtection="0"/>
    <xf numFmtId="0" fontId="1" fillId="8" borderId="0" applyNumberFormat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3" fillId="9" borderId="0" applyNumberFormat="0" applyBorder="0" applyAlignment="0" applyProtection="0"/>
    <xf numFmtId="183" fontId="23" fillId="9" borderId="0" applyNumberFormat="0" applyBorder="0" applyAlignment="0" applyProtection="0"/>
    <xf numFmtId="183" fontId="1" fillId="9" borderId="0" applyNumberFormat="0" applyBorder="0" applyAlignment="0" applyProtection="0"/>
    <xf numFmtId="183" fontId="23" fillId="9" borderId="0" applyNumberFormat="0" applyBorder="0" applyAlignment="0" applyProtection="0"/>
    <xf numFmtId="183" fontId="1" fillId="9" borderId="0" applyNumberFormat="0" applyBorder="0" applyAlignment="0" applyProtection="0"/>
    <xf numFmtId="183" fontId="23" fillId="9" borderId="0" applyNumberFormat="0" applyBorder="0" applyAlignment="0" applyProtection="0"/>
    <xf numFmtId="183" fontId="1" fillId="9" borderId="0" applyNumberFormat="0" applyBorder="0" applyAlignment="0" applyProtection="0"/>
    <xf numFmtId="183" fontId="23" fillId="9" borderId="0" applyNumberFormat="0" applyBorder="0" applyAlignment="0" applyProtection="0"/>
    <xf numFmtId="183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3" fillId="10" borderId="0" applyNumberFormat="0" applyBorder="0" applyAlignment="0" applyProtection="0"/>
    <xf numFmtId="183" fontId="23" fillId="10" borderId="0" applyNumberFormat="0" applyBorder="0" applyAlignment="0" applyProtection="0"/>
    <xf numFmtId="183" fontId="1" fillId="10" borderId="0" applyNumberFormat="0" applyBorder="0" applyAlignment="0" applyProtection="0"/>
    <xf numFmtId="183" fontId="23" fillId="10" borderId="0" applyNumberFormat="0" applyBorder="0" applyAlignment="0" applyProtection="0"/>
    <xf numFmtId="183" fontId="1" fillId="10" borderId="0" applyNumberFormat="0" applyBorder="0" applyAlignment="0" applyProtection="0"/>
    <xf numFmtId="183" fontId="23" fillId="10" borderId="0" applyNumberFormat="0" applyBorder="0" applyAlignment="0" applyProtection="0"/>
    <xf numFmtId="183" fontId="1" fillId="10" borderId="0" applyNumberFormat="0" applyBorder="0" applyAlignment="0" applyProtection="0"/>
    <xf numFmtId="183" fontId="23" fillId="10" borderId="0" applyNumberFormat="0" applyBorder="0" applyAlignment="0" applyProtection="0"/>
    <xf numFmtId="183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11" borderId="0" applyNumberFormat="0" applyBorder="0" applyAlignment="0" applyProtection="0"/>
    <xf numFmtId="183" fontId="23" fillId="11" borderId="0" applyNumberFormat="0" applyBorder="0" applyAlignment="0" applyProtection="0"/>
    <xf numFmtId="183" fontId="1" fillId="11" borderId="0" applyNumberFormat="0" applyBorder="0" applyAlignment="0" applyProtection="0"/>
    <xf numFmtId="183" fontId="23" fillId="11" borderId="0" applyNumberFormat="0" applyBorder="0" applyAlignment="0" applyProtection="0"/>
    <xf numFmtId="183" fontId="1" fillId="11" borderId="0" applyNumberFormat="0" applyBorder="0" applyAlignment="0" applyProtection="0"/>
    <xf numFmtId="183" fontId="23" fillId="11" borderId="0" applyNumberFormat="0" applyBorder="0" applyAlignment="0" applyProtection="0"/>
    <xf numFmtId="183" fontId="1" fillId="11" borderId="0" applyNumberFormat="0" applyBorder="0" applyAlignment="0" applyProtection="0"/>
    <xf numFmtId="183" fontId="23" fillId="11" borderId="0" applyNumberFormat="0" applyBorder="0" applyAlignment="0" applyProtection="0"/>
    <xf numFmtId="183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5" borderId="0" applyNumberFormat="0" applyBorder="0" applyAlignment="0" applyProtection="0"/>
    <xf numFmtId="183" fontId="23" fillId="5" borderId="0" applyNumberFormat="0" applyBorder="0" applyAlignment="0" applyProtection="0"/>
    <xf numFmtId="183" fontId="1" fillId="5" borderId="0" applyNumberFormat="0" applyBorder="0" applyAlignment="0" applyProtection="0"/>
    <xf numFmtId="183" fontId="23" fillId="5" borderId="0" applyNumberFormat="0" applyBorder="0" applyAlignment="0" applyProtection="0"/>
    <xf numFmtId="183" fontId="1" fillId="5" borderId="0" applyNumberFormat="0" applyBorder="0" applyAlignment="0" applyProtection="0"/>
    <xf numFmtId="183" fontId="23" fillId="5" borderId="0" applyNumberFormat="0" applyBorder="0" applyAlignment="0" applyProtection="0"/>
    <xf numFmtId="183" fontId="1" fillId="5" borderId="0" applyNumberFormat="0" applyBorder="0" applyAlignment="0" applyProtection="0"/>
    <xf numFmtId="183" fontId="23" fillId="5" borderId="0" applyNumberFormat="0" applyBorder="0" applyAlignment="0" applyProtection="0"/>
    <xf numFmtId="183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3" fillId="9" borderId="0" applyNumberFormat="0" applyBorder="0" applyAlignment="0" applyProtection="0"/>
    <xf numFmtId="183" fontId="23" fillId="9" borderId="0" applyNumberFormat="0" applyBorder="0" applyAlignment="0" applyProtection="0"/>
    <xf numFmtId="183" fontId="1" fillId="9" borderId="0" applyNumberFormat="0" applyBorder="0" applyAlignment="0" applyProtection="0"/>
    <xf numFmtId="183" fontId="23" fillId="9" borderId="0" applyNumberFormat="0" applyBorder="0" applyAlignment="0" applyProtection="0"/>
    <xf numFmtId="183" fontId="1" fillId="9" borderId="0" applyNumberFormat="0" applyBorder="0" applyAlignment="0" applyProtection="0"/>
    <xf numFmtId="183" fontId="23" fillId="9" borderId="0" applyNumberFormat="0" applyBorder="0" applyAlignment="0" applyProtection="0"/>
    <xf numFmtId="183" fontId="1" fillId="9" borderId="0" applyNumberFormat="0" applyBorder="0" applyAlignment="0" applyProtection="0"/>
    <xf numFmtId="183" fontId="23" fillId="9" borderId="0" applyNumberFormat="0" applyBorder="0" applyAlignment="0" applyProtection="0"/>
    <xf numFmtId="183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3" fillId="12" borderId="0" applyNumberFormat="0" applyBorder="0" applyAlignment="0" applyProtection="0"/>
    <xf numFmtId="183" fontId="23" fillId="12" borderId="0" applyNumberFormat="0" applyBorder="0" applyAlignment="0" applyProtection="0"/>
    <xf numFmtId="183" fontId="1" fillId="12" borderId="0" applyNumberFormat="0" applyBorder="0" applyAlignment="0" applyProtection="0"/>
    <xf numFmtId="183" fontId="23" fillId="12" borderId="0" applyNumberFormat="0" applyBorder="0" applyAlignment="0" applyProtection="0"/>
    <xf numFmtId="183" fontId="1" fillId="12" borderId="0" applyNumberFormat="0" applyBorder="0" applyAlignment="0" applyProtection="0"/>
    <xf numFmtId="183" fontId="23" fillId="12" borderId="0" applyNumberFormat="0" applyBorder="0" applyAlignment="0" applyProtection="0"/>
    <xf numFmtId="183" fontId="1" fillId="12" borderId="0" applyNumberFormat="0" applyBorder="0" applyAlignment="0" applyProtection="0"/>
    <xf numFmtId="183" fontId="23" fillId="12" borderId="0" applyNumberFormat="0" applyBorder="0" applyAlignment="0" applyProtection="0"/>
    <xf numFmtId="183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90" fillId="36" borderId="0" applyNumberFormat="0" applyBorder="0" applyAlignment="0" applyProtection="0"/>
    <xf numFmtId="0" fontId="1" fillId="9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90" fillId="37" borderId="0" applyNumberFormat="0" applyBorder="0" applyAlignment="0" applyProtection="0"/>
    <xf numFmtId="0" fontId="1" fillId="10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90" fillId="38" borderId="0" applyNumberFormat="0" applyBorder="0" applyAlignment="0" applyProtection="0"/>
    <xf numFmtId="0" fontId="1" fillId="11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90" fillId="39" borderId="0" applyNumberFormat="0" applyBorder="0" applyAlignment="0" applyProtection="0"/>
    <xf numFmtId="0" fontId="1" fillId="5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90" fillId="40" borderId="0" applyNumberFormat="0" applyBorder="0" applyAlignment="0" applyProtection="0"/>
    <xf numFmtId="0" fontId="1" fillId="9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90" fillId="41" borderId="0" applyNumberFormat="0" applyBorder="0" applyAlignment="0" applyProtection="0"/>
    <xf numFmtId="0" fontId="1" fillId="12" borderId="0" applyNumberFormat="0" applyBorder="0" applyAlignment="0" applyProtection="0"/>
    <xf numFmtId="186" fontId="22" fillId="0" borderId="0" applyFont="0" applyFill="0" applyBorder="0" applyAlignment="0" applyProtection="0"/>
    <xf numFmtId="0" fontId="24" fillId="13" borderId="0" applyNumberFormat="0" applyBorder="0" applyAlignment="0" applyProtection="0"/>
    <xf numFmtId="183" fontId="24" fillId="13" borderId="0" applyNumberFormat="0" applyBorder="0" applyAlignment="0" applyProtection="0"/>
    <xf numFmtId="183" fontId="24" fillId="13" borderId="0" applyNumberFormat="0" applyBorder="0" applyAlignment="0" applyProtection="0"/>
    <xf numFmtId="183" fontId="24" fillId="13" borderId="0" applyNumberFormat="0" applyBorder="0" applyAlignment="0" applyProtection="0"/>
    <xf numFmtId="183" fontId="24" fillId="13" borderId="0" applyNumberFormat="0" applyBorder="0" applyAlignment="0" applyProtection="0"/>
    <xf numFmtId="0" fontId="24" fillId="10" borderId="0" applyNumberFormat="0" applyBorder="0" applyAlignment="0" applyProtection="0"/>
    <xf numFmtId="183" fontId="24" fillId="10" borderId="0" applyNumberFormat="0" applyBorder="0" applyAlignment="0" applyProtection="0"/>
    <xf numFmtId="183" fontId="24" fillId="10" borderId="0" applyNumberFormat="0" applyBorder="0" applyAlignment="0" applyProtection="0"/>
    <xf numFmtId="183" fontId="24" fillId="10" borderId="0" applyNumberFormat="0" applyBorder="0" applyAlignment="0" applyProtection="0"/>
    <xf numFmtId="183" fontId="24" fillId="10" borderId="0" applyNumberFormat="0" applyBorder="0" applyAlignment="0" applyProtection="0"/>
    <xf numFmtId="0" fontId="24" fillId="11" borderId="0" applyNumberFormat="0" applyBorder="0" applyAlignment="0" applyProtection="0"/>
    <xf numFmtId="183" fontId="24" fillId="11" borderId="0" applyNumberFormat="0" applyBorder="0" applyAlignment="0" applyProtection="0"/>
    <xf numFmtId="183" fontId="24" fillId="11" borderId="0" applyNumberFormat="0" applyBorder="0" applyAlignment="0" applyProtection="0"/>
    <xf numFmtId="183" fontId="24" fillId="11" borderId="0" applyNumberFormat="0" applyBorder="0" applyAlignment="0" applyProtection="0"/>
    <xf numFmtId="183" fontId="24" fillId="11" borderId="0" applyNumberFormat="0" applyBorder="0" applyAlignment="0" applyProtection="0"/>
    <xf numFmtId="0" fontId="24" fillId="14" borderId="0" applyNumberFormat="0" applyBorder="0" applyAlignment="0" applyProtection="0"/>
    <xf numFmtId="183" fontId="24" fillId="14" borderId="0" applyNumberFormat="0" applyBorder="0" applyAlignment="0" applyProtection="0"/>
    <xf numFmtId="183" fontId="24" fillId="14" borderId="0" applyNumberFormat="0" applyBorder="0" applyAlignment="0" applyProtection="0"/>
    <xf numFmtId="183" fontId="24" fillId="14" borderId="0" applyNumberFormat="0" applyBorder="0" applyAlignment="0" applyProtection="0"/>
    <xf numFmtId="183" fontId="24" fillId="14" borderId="0" applyNumberFormat="0" applyBorder="0" applyAlignment="0" applyProtection="0"/>
    <xf numFmtId="0" fontId="24" fillId="15" borderId="0" applyNumberFormat="0" applyBorder="0" applyAlignment="0" applyProtection="0"/>
    <xf numFmtId="183" fontId="24" fillId="15" borderId="0" applyNumberFormat="0" applyBorder="0" applyAlignment="0" applyProtection="0"/>
    <xf numFmtId="183" fontId="24" fillId="15" borderId="0" applyNumberFormat="0" applyBorder="0" applyAlignment="0" applyProtection="0"/>
    <xf numFmtId="183" fontId="24" fillId="15" borderId="0" applyNumberFormat="0" applyBorder="0" applyAlignment="0" applyProtection="0"/>
    <xf numFmtId="183" fontId="24" fillId="15" borderId="0" applyNumberFormat="0" applyBorder="0" applyAlignment="0" applyProtection="0"/>
    <xf numFmtId="0" fontId="24" fillId="16" borderId="0" applyNumberFormat="0" applyBorder="0" applyAlignment="0" applyProtection="0"/>
    <xf numFmtId="183" fontId="24" fillId="16" borderId="0" applyNumberFormat="0" applyBorder="0" applyAlignment="0" applyProtection="0"/>
    <xf numFmtId="183" fontId="24" fillId="16" borderId="0" applyNumberFormat="0" applyBorder="0" applyAlignment="0" applyProtection="0"/>
    <xf numFmtId="183" fontId="24" fillId="16" borderId="0" applyNumberFormat="0" applyBorder="0" applyAlignment="0" applyProtection="0"/>
    <xf numFmtId="183" fontId="24" fillId="16" borderId="0" applyNumberFormat="0" applyBorder="0" applyAlignment="0" applyProtection="0"/>
    <xf numFmtId="0" fontId="91" fillId="42" borderId="0" applyNumberFormat="0" applyBorder="0" applyAlignment="0" applyProtection="0"/>
    <xf numFmtId="0" fontId="9" fillId="13" borderId="0" applyNumberFormat="0" applyBorder="0" applyAlignment="0" applyProtection="0"/>
    <xf numFmtId="0" fontId="91" fillId="43" borderId="0" applyNumberFormat="0" applyBorder="0" applyAlignment="0" applyProtection="0"/>
    <xf numFmtId="0" fontId="9" fillId="10" borderId="0" applyNumberFormat="0" applyBorder="0" applyAlignment="0" applyProtection="0"/>
    <xf numFmtId="0" fontId="91" fillId="44" borderId="0" applyNumberFormat="0" applyBorder="0" applyAlignment="0" applyProtection="0"/>
    <xf numFmtId="0" fontId="9" fillId="11" borderId="0" applyNumberFormat="0" applyBorder="0" applyAlignment="0" applyProtection="0"/>
    <xf numFmtId="0" fontId="91" fillId="45" borderId="0" applyNumberFormat="0" applyBorder="0" applyAlignment="0" applyProtection="0"/>
    <xf numFmtId="0" fontId="9" fillId="14" borderId="0" applyNumberFormat="0" applyBorder="0" applyAlignment="0" applyProtection="0"/>
    <xf numFmtId="0" fontId="91" fillId="46" borderId="0" applyNumberFormat="0" applyBorder="0" applyAlignment="0" applyProtection="0"/>
    <xf numFmtId="0" fontId="9" fillId="15" borderId="0" applyNumberFormat="0" applyBorder="0" applyAlignment="0" applyProtection="0"/>
    <xf numFmtId="0" fontId="91" fillId="47" borderId="0" applyNumberFormat="0" applyBorder="0" applyAlignment="0" applyProtection="0"/>
    <xf numFmtId="0" fontId="9" fillId="16" borderId="0" applyNumberFormat="0" applyBorder="0" applyAlignment="0" applyProtection="0"/>
    <xf numFmtId="0" fontId="24" fillId="17" borderId="0" applyNumberFormat="0" applyBorder="0" applyAlignment="0" applyProtection="0"/>
    <xf numFmtId="183" fontId="24" fillId="17" borderId="0" applyNumberFormat="0" applyBorder="0" applyAlignment="0" applyProtection="0"/>
    <xf numFmtId="183" fontId="24" fillId="17" borderId="0" applyNumberFormat="0" applyBorder="0" applyAlignment="0" applyProtection="0"/>
    <xf numFmtId="183" fontId="24" fillId="17" borderId="0" applyNumberFormat="0" applyBorder="0" applyAlignment="0" applyProtection="0"/>
    <xf numFmtId="183" fontId="24" fillId="17" borderId="0" applyNumberFormat="0" applyBorder="0" applyAlignment="0" applyProtection="0"/>
    <xf numFmtId="0" fontId="24" fillId="18" borderId="0" applyNumberFormat="0" applyBorder="0" applyAlignment="0" applyProtection="0"/>
    <xf numFmtId="183" fontId="24" fillId="18" borderId="0" applyNumberFormat="0" applyBorder="0" applyAlignment="0" applyProtection="0"/>
    <xf numFmtId="183" fontId="24" fillId="18" borderId="0" applyNumberFormat="0" applyBorder="0" applyAlignment="0" applyProtection="0"/>
    <xf numFmtId="183" fontId="24" fillId="18" borderId="0" applyNumberFormat="0" applyBorder="0" applyAlignment="0" applyProtection="0"/>
    <xf numFmtId="183" fontId="24" fillId="18" borderId="0" applyNumberFormat="0" applyBorder="0" applyAlignment="0" applyProtection="0"/>
    <xf numFmtId="0" fontId="24" fillId="19" borderId="0" applyNumberFormat="0" applyBorder="0" applyAlignment="0" applyProtection="0"/>
    <xf numFmtId="183" fontId="24" fillId="19" borderId="0" applyNumberFormat="0" applyBorder="0" applyAlignment="0" applyProtection="0"/>
    <xf numFmtId="183" fontId="24" fillId="19" borderId="0" applyNumberFormat="0" applyBorder="0" applyAlignment="0" applyProtection="0"/>
    <xf numFmtId="183" fontId="24" fillId="19" borderId="0" applyNumberFormat="0" applyBorder="0" applyAlignment="0" applyProtection="0"/>
    <xf numFmtId="183" fontId="24" fillId="19" borderId="0" applyNumberFormat="0" applyBorder="0" applyAlignment="0" applyProtection="0"/>
    <xf numFmtId="0" fontId="24" fillId="14" borderId="0" applyNumberFormat="0" applyBorder="0" applyAlignment="0" applyProtection="0"/>
    <xf numFmtId="183" fontId="24" fillId="14" borderId="0" applyNumberFormat="0" applyBorder="0" applyAlignment="0" applyProtection="0"/>
    <xf numFmtId="183" fontId="24" fillId="14" borderId="0" applyNumberFormat="0" applyBorder="0" applyAlignment="0" applyProtection="0"/>
    <xf numFmtId="183" fontId="24" fillId="14" borderId="0" applyNumberFormat="0" applyBorder="0" applyAlignment="0" applyProtection="0"/>
    <xf numFmtId="183" fontId="24" fillId="14" borderId="0" applyNumberFormat="0" applyBorder="0" applyAlignment="0" applyProtection="0"/>
    <xf numFmtId="0" fontId="24" fillId="15" borderId="0" applyNumberFormat="0" applyBorder="0" applyAlignment="0" applyProtection="0"/>
    <xf numFmtId="183" fontId="24" fillId="15" borderId="0" applyNumberFormat="0" applyBorder="0" applyAlignment="0" applyProtection="0"/>
    <xf numFmtId="183" fontId="24" fillId="15" borderId="0" applyNumberFormat="0" applyBorder="0" applyAlignment="0" applyProtection="0"/>
    <xf numFmtId="183" fontId="24" fillId="15" borderId="0" applyNumberFormat="0" applyBorder="0" applyAlignment="0" applyProtection="0"/>
    <xf numFmtId="183" fontId="24" fillId="15" borderId="0" applyNumberFormat="0" applyBorder="0" applyAlignment="0" applyProtection="0"/>
    <xf numFmtId="0" fontId="24" fillId="20" borderId="0" applyNumberFormat="0" applyBorder="0" applyAlignment="0" applyProtection="0"/>
    <xf numFmtId="183" fontId="24" fillId="20" borderId="0" applyNumberFormat="0" applyBorder="0" applyAlignment="0" applyProtection="0"/>
    <xf numFmtId="183" fontId="24" fillId="20" borderId="0" applyNumberFormat="0" applyBorder="0" applyAlignment="0" applyProtection="0"/>
    <xf numFmtId="183" fontId="24" fillId="20" borderId="0" applyNumberFormat="0" applyBorder="0" applyAlignment="0" applyProtection="0"/>
    <xf numFmtId="183" fontId="24" fillId="20" borderId="0" applyNumberFormat="0" applyBorder="0" applyAlignment="0" applyProtection="0"/>
    <xf numFmtId="0" fontId="25" fillId="0" borderId="1">
      <protection hidden="1"/>
    </xf>
    <xf numFmtId="0" fontId="26" fillId="7" borderId="1" applyNumberFormat="0" applyFont="0" applyBorder="0" applyAlignment="0" applyProtection="0">
      <protection hidden="1"/>
    </xf>
    <xf numFmtId="0" fontId="27" fillId="3" borderId="0" applyNumberFormat="0" applyBorder="0" applyAlignment="0" applyProtection="0"/>
    <xf numFmtId="183" fontId="27" fillId="3" borderId="0" applyNumberFormat="0" applyBorder="0" applyAlignment="0" applyProtection="0"/>
    <xf numFmtId="183" fontId="27" fillId="3" borderId="0" applyNumberFormat="0" applyBorder="0" applyAlignment="0" applyProtection="0"/>
    <xf numFmtId="183" fontId="27" fillId="3" borderId="0" applyNumberFormat="0" applyBorder="0" applyAlignment="0" applyProtection="0"/>
    <xf numFmtId="183" fontId="27" fillId="3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28" fillId="4" borderId="0" applyNumberFormat="0" applyBorder="0" applyAlignment="0" applyProtection="0"/>
    <xf numFmtId="0" fontId="92" fillId="48" borderId="0" applyNumberFormat="0" applyBorder="0" applyAlignment="0" applyProtection="0"/>
    <xf numFmtId="0" fontId="92" fillId="48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93" fillId="48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93" fillId="48" borderId="0" applyNumberFormat="0" applyBorder="0" applyAlignment="0" applyProtection="0"/>
    <xf numFmtId="0" fontId="93" fillId="48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93" fillId="48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7" borderId="2" applyNumberFormat="0" applyAlignment="0" applyProtection="0"/>
    <xf numFmtId="183" fontId="29" fillId="7" borderId="2" applyNumberFormat="0" applyAlignment="0" applyProtection="0"/>
    <xf numFmtId="183" fontId="29" fillId="7" borderId="2" applyNumberFormat="0" applyAlignment="0" applyProtection="0"/>
    <xf numFmtId="183" fontId="29" fillId="7" borderId="2" applyNumberFormat="0" applyAlignment="0" applyProtection="0"/>
    <xf numFmtId="183" fontId="29" fillId="7" borderId="2" applyNumberFormat="0" applyAlignment="0" applyProtection="0"/>
    <xf numFmtId="0" fontId="94" fillId="49" borderId="34" applyNumberFormat="0" applyAlignment="0" applyProtection="0"/>
    <xf numFmtId="0" fontId="7" fillId="7" borderId="2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95" fillId="50" borderId="35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95" fillId="50" borderId="35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95" fillId="50" borderId="35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30" fillId="21" borderId="3" applyNumberFormat="0" applyAlignment="0" applyProtection="0"/>
    <xf numFmtId="0" fontId="95" fillId="50" borderId="35" applyNumberFormat="0" applyAlignment="0" applyProtection="0"/>
    <xf numFmtId="0" fontId="95" fillId="50" borderId="35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96" fillId="50" borderId="35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96" fillId="50" borderId="35" applyNumberFormat="0" applyAlignment="0" applyProtection="0"/>
    <xf numFmtId="0" fontId="96" fillId="50" borderId="35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96" fillId="50" borderId="35" applyNumberFormat="0" applyAlignment="0" applyProtection="0"/>
    <xf numFmtId="0" fontId="30" fillId="21" borderId="3" applyNumberFormat="0" applyAlignment="0" applyProtection="0"/>
    <xf numFmtId="0" fontId="30" fillId="21" borderId="3" applyNumberFormat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31" fillId="0" borderId="4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98" fillId="0" borderId="36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98" fillId="0" borderId="36" applyNumberFormat="0" applyFill="0" applyAlignment="0" applyProtection="0"/>
    <xf numFmtId="0" fontId="98" fillId="0" borderId="36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98" fillId="0" borderId="36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0" fillId="21" borderId="3" applyNumberFormat="0" applyAlignment="0" applyProtection="0"/>
    <xf numFmtId="183" fontId="30" fillId="21" borderId="3" applyNumberFormat="0" applyAlignment="0" applyProtection="0"/>
    <xf numFmtId="183" fontId="30" fillId="21" borderId="3" applyNumberFormat="0" applyAlignment="0" applyProtection="0"/>
    <xf numFmtId="183" fontId="30" fillId="21" borderId="3" applyNumberFormat="0" applyAlignment="0" applyProtection="0"/>
    <xf numFmtId="183" fontId="30" fillId="21" borderId="3" applyNumberFormat="0" applyAlignment="0" applyProtection="0"/>
    <xf numFmtId="1" fontId="32" fillId="22" borderId="5">
      <alignment horizontal="right" vertical="center"/>
    </xf>
    <xf numFmtId="0" fontId="33" fillId="22" borderId="5">
      <alignment horizontal="right" vertical="center"/>
    </xf>
    <xf numFmtId="0" fontId="20" fillId="22" borderId="6"/>
    <xf numFmtId="0" fontId="32" fillId="23" borderId="5">
      <alignment horizontal="center" vertical="center"/>
    </xf>
    <xf numFmtId="1" fontId="32" fillId="22" borderId="5">
      <alignment horizontal="right" vertical="center"/>
    </xf>
    <xf numFmtId="0" fontId="20" fillId="22" borderId="0"/>
    <xf numFmtId="0" fontId="34" fillId="22" borderId="5">
      <alignment horizontal="left" vertical="center"/>
    </xf>
    <xf numFmtId="0" fontId="34" fillId="22" borderId="5"/>
    <xf numFmtId="0" fontId="33" fillId="22" borderId="5">
      <alignment horizontal="right" vertical="center"/>
    </xf>
    <xf numFmtId="0" fontId="35" fillId="24" borderId="5">
      <alignment horizontal="left" vertical="center"/>
    </xf>
    <xf numFmtId="0" fontId="35" fillId="24" borderId="5">
      <alignment horizontal="left" vertical="center"/>
    </xf>
    <xf numFmtId="0" fontId="36" fillId="22" borderId="5">
      <alignment horizontal="left" vertical="center"/>
    </xf>
    <xf numFmtId="0" fontId="37" fillId="22" borderId="6"/>
    <xf numFmtId="0" fontId="32" fillId="25" borderId="5">
      <alignment horizontal="left" vertical="center"/>
    </xf>
    <xf numFmtId="183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20" fillId="0" borderId="0"/>
    <xf numFmtId="0" fontId="39" fillId="0" borderId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1" fillId="51" borderId="0" applyNumberFormat="0" applyBorder="0" applyAlignment="0" applyProtection="0"/>
    <xf numFmtId="0" fontId="9" fillId="17" borderId="0" applyNumberFormat="0" applyBorder="0" applyAlignment="0" applyProtection="0"/>
    <xf numFmtId="0" fontId="91" fillId="52" borderId="0" applyNumberFormat="0" applyBorder="0" applyAlignment="0" applyProtection="0"/>
    <xf numFmtId="0" fontId="9" fillId="18" borderId="0" applyNumberFormat="0" applyBorder="0" applyAlignment="0" applyProtection="0"/>
    <xf numFmtId="0" fontId="91" fillId="53" borderId="0" applyNumberFormat="0" applyBorder="0" applyAlignment="0" applyProtection="0"/>
    <xf numFmtId="0" fontId="9" fillId="19" borderId="0" applyNumberFormat="0" applyBorder="0" applyAlignment="0" applyProtection="0"/>
    <xf numFmtId="0" fontId="91" fillId="54" borderId="0" applyNumberFormat="0" applyBorder="0" applyAlignment="0" applyProtection="0"/>
    <xf numFmtId="0" fontId="9" fillId="14" borderId="0" applyNumberFormat="0" applyBorder="0" applyAlignment="0" applyProtection="0"/>
    <xf numFmtId="0" fontId="91" fillId="55" borderId="0" applyNumberFormat="0" applyBorder="0" applyAlignment="0" applyProtection="0"/>
    <xf numFmtId="0" fontId="9" fillId="15" borderId="0" applyNumberFormat="0" applyBorder="0" applyAlignment="0" applyProtection="0"/>
    <xf numFmtId="0" fontId="91" fillId="56" borderId="0" applyNumberFormat="0" applyBorder="0" applyAlignment="0" applyProtection="0"/>
    <xf numFmtId="0" fontId="9" fillId="20" borderId="0" applyNumberFormat="0" applyBorder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101" fillId="57" borderId="34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101" fillId="57" borderId="34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101" fillId="57" borderId="34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41" fillId="8" borderId="2" applyNumberFormat="0" applyAlignment="0" applyProtection="0"/>
    <xf numFmtId="0" fontId="101" fillId="57" borderId="34" applyNumberFormat="0" applyAlignment="0" applyProtection="0"/>
    <xf numFmtId="0" fontId="101" fillId="57" borderId="34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102" fillId="57" borderId="34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102" fillId="57" borderId="34" applyNumberFormat="0" applyAlignment="0" applyProtection="0"/>
    <xf numFmtId="0" fontId="102" fillId="57" borderId="34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0" fontId="102" fillId="57" borderId="34" applyNumberFormat="0" applyAlignment="0" applyProtection="0"/>
    <xf numFmtId="0" fontId="41" fillId="8" borderId="2" applyNumberFormat="0" applyAlignment="0" applyProtection="0"/>
    <xf numFmtId="0" fontId="41" fillId="8" borderId="2" applyNumberFormat="0" applyAlignment="0" applyProtection="0"/>
    <xf numFmtId="167" fontId="103" fillId="0" borderId="0">
      <alignment horizontal="left"/>
    </xf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3" fontId="42" fillId="0" borderId="0" applyFont="0" applyFill="0" applyBorder="0" applyAlignment="0" applyProtection="0"/>
    <xf numFmtId="187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187" fontId="20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183" fontId="43" fillId="0" borderId="0" applyNumberFormat="0" applyFill="0" applyBorder="0" applyAlignment="0" applyProtection="0"/>
    <xf numFmtId="2" fontId="39" fillId="0" borderId="0" applyProtection="0"/>
    <xf numFmtId="0" fontId="44" fillId="0" borderId="0" applyNumberFormat="0" applyFill="0" applyBorder="0" applyAlignment="0" applyProtection="0">
      <alignment vertical="top"/>
      <protection locked="0"/>
    </xf>
    <xf numFmtId="172" fontId="45" fillId="0" borderId="0">
      <alignment horizontal="left" vertical="center"/>
    </xf>
    <xf numFmtId="0" fontId="28" fillId="4" borderId="0" applyNumberFormat="0" applyBorder="0" applyAlignment="0" applyProtection="0"/>
    <xf numFmtId="183" fontId="28" fillId="4" borderId="0" applyNumberFormat="0" applyBorder="0" applyAlignment="0" applyProtection="0"/>
    <xf numFmtId="183" fontId="28" fillId="4" borderId="0" applyNumberFormat="0" applyBorder="0" applyAlignment="0" applyProtection="0"/>
    <xf numFmtId="183" fontId="28" fillId="4" borderId="0" applyNumberFormat="0" applyBorder="0" applyAlignment="0" applyProtection="0"/>
    <xf numFmtId="183" fontId="28" fillId="4" borderId="0" applyNumberFormat="0" applyBorder="0" applyAlignment="0" applyProtection="0"/>
    <xf numFmtId="0" fontId="46" fillId="0" borderId="7" applyNumberFormat="0" applyFill="0" applyAlignment="0" applyProtection="0"/>
    <xf numFmtId="183" fontId="46" fillId="0" borderId="7" applyNumberFormat="0" applyFill="0" applyAlignment="0" applyProtection="0"/>
    <xf numFmtId="183" fontId="46" fillId="0" borderId="7" applyNumberFormat="0" applyFill="0" applyAlignment="0" applyProtection="0"/>
    <xf numFmtId="183" fontId="46" fillId="0" borderId="7" applyNumberFormat="0" applyFill="0" applyAlignment="0" applyProtection="0"/>
    <xf numFmtId="183" fontId="46" fillId="0" borderId="7" applyNumberFormat="0" applyFill="0" applyAlignment="0" applyProtection="0"/>
    <xf numFmtId="0" fontId="47" fillId="0" borderId="8" applyNumberFormat="0" applyFill="0" applyAlignment="0" applyProtection="0"/>
    <xf numFmtId="183" fontId="47" fillId="0" borderId="8" applyNumberFormat="0" applyFill="0" applyAlignment="0" applyProtection="0"/>
    <xf numFmtId="183" fontId="47" fillId="0" borderId="8" applyNumberFormat="0" applyFill="0" applyAlignment="0" applyProtection="0"/>
    <xf numFmtId="183" fontId="47" fillId="0" borderId="8" applyNumberFormat="0" applyFill="0" applyAlignment="0" applyProtection="0"/>
    <xf numFmtId="183" fontId="47" fillId="0" borderId="8" applyNumberFormat="0" applyFill="0" applyAlignment="0" applyProtection="0"/>
    <xf numFmtId="0" fontId="40" fillId="0" borderId="9" applyNumberFormat="0" applyFill="0" applyAlignment="0" applyProtection="0"/>
    <xf numFmtId="183" fontId="40" fillId="0" borderId="9" applyNumberFormat="0" applyFill="0" applyAlignment="0" applyProtection="0"/>
    <xf numFmtId="183" fontId="40" fillId="0" borderId="9" applyNumberFormat="0" applyFill="0" applyAlignment="0" applyProtection="0"/>
    <xf numFmtId="183" fontId="40" fillId="0" borderId="9" applyNumberFormat="0" applyFill="0" applyAlignment="0" applyProtection="0"/>
    <xf numFmtId="183" fontId="40" fillId="0" borderId="9" applyNumberFormat="0" applyFill="0" applyAlignment="0" applyProtection="0"/>
    <xf numFmtId="0" fontId="40" fillId="0" borderId="0" applyNumberFormat="0" applyFill="0" applyBorder="0" applyAlignment="0" applyProtection="0"/>
    <xf numFmtId="183" fontId="40" fillId="0" borderId="0" applyNumberFormat="0" applyFill="0" applyBorder="0" applyAlignment="0" applyProtection="0"/>
    <xf numFmtId="183" fontId="40" fillId="0" borderId="0" applyNumberFormat="0" applyFill="0" applyBorder="0" applyAlignment="0" applyProtection="0"/>
    <xf numFmtId="183" fontId="40" fillId="0" borderId="0" applyNumberFormat="0" applyFill="0" applyBorder="0" applyAlignment="0" applyProtection="0"/>
    <xf numFmtId="183" fontId="40" fillId="0" borderId="0" applyNumberFormat="0" applyFill="0" applyBorder="0" applyAlignment="0" applyProtection="0"/>
    <xf numFmtId="0" fontId="39" fillId="0" borderId="0" applyNumberFormat="0" applyFont="0" applyFill="0" applyBorder="0" applyAlignment="0" applyProtection="0"/>
    <xf numFmtId="0" fontId="48" fillId="0" borderId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04" fillId="58" borderId="0" applyNumberFormat="0" applyBorder="0" applyAlignment="0" applyProtection="0"/>
    <xf numFmtId="0" fontId="5" fillId="3" borderId="0" applyNumberFormat="0" applyBorder="0" applyAlignment="0" applyProtection="0"/>
    <xf numFmtId="0" fontId="41" fillId="7" borderId="2" applyNumberFormat="0" applyAlignment="0" applyProtection="0"/>
    <xf numFmtId="183" fontId="41" fillId="8" borderId="2" applyNumberFormat="0" applyAlignment="0" applyProtection="0"/>
    <xf numFmtId="183" fontId="41" fillId="8" borderId="2" applyNumberFormat="0" applyAlignment="0" applyProtection="0"/>
    <xf numFmtId="183" fontId="41" fillId="8" borderId="2" applyNumberFormat="0" applyAlignment="0" applyProtection="0"/>
    <xf numFmtId="183" fontId="41" fillId="8" borderId="2" applyNumberFormat="0" applyAlignment="0" applyProtection="0"/>
    <xf numFmtId="0" fontId="31" fillId="0" borderId="4" applyNumberFormat="0" applyFill="0" applyAlignment="0" applyProtection="0"/>
    <xf numFmtId="183" fontId="31" fillId="0" borderId="4" applyNumberFormat="0" applyFill="0" applyAlignment="0" applyProtection="0"/>
    <xf numFmtId="183" fontId="31" fillId="0" borderId="4" applyNumberFormat="0" applyFill="0" applyAlignment="0" applyProtection="0"/>
    <xf numFmtId="183" fontId="31" fillId="0" borderId="4" applyNumberFormat="0" applyFill="0" applyAlignment="0" applyProtection="0"/>
    <xf numFmtId="183" fontId="31" fillId="0" borderId="4" applyNumberFormat="0" applyFill="0" applyAlignment="0" applyProtection="0"/>
    <xf numFmtId="0" fontId="51" fillId="0" borderId="1">
      <alignment horizontal="left"/>
      <protection locked="0"/>
    </xf>
    <xf numFmtId="43" fontId="90" fillId="0" borderId="0" applyFont="0" applyFill="0" applyBorder="0" applyAlignment="0" applyProtection="0"/>
    <xf numFmtId="0" fontId="20" fillId="0" borderId="0"/>
    <xf numFmtId="0" fontId="20" fillId="0" borderId="0"/>
    <xf numFmtId="200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18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38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58" fillId="0" borderId="0" applyNumberFormat="0" applyFont="0" applyFill="0" applyBorder="0" applyProtection="0">
      <alignment vertical="center"/>
    </xf>
    <xf numFmtId="43" fontId="20" fillId="0" borderId="0" applyFont="0" applyFill="0" applyBorder="0" applyAlignment="0" applyProtection="0"/>
    <xf numFmtId="0" fontId="20" fillId="0" borderId="0"/>
    <xf numFmtId="183" fontId="52" fillId="26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6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6" fillId="59" borderId="0" applyNumberFormat="0" applyBorder="0" applyAlignment="0" applyProtection="0"/>
    <xf numFmtId="0" fontId="106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6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53" fillId="0" borderId="0"/>
    <xf numFmtId="183" fontId="42" fillId="0" borderId="0"/>
    <xf numFmtId="0" fontId="76" fillId="0" borderId="0"/>
    <xf numFmtId="183" fontId="42" fillId="0" borderId="0"/>
    <xf numFmtId="183" fontId="42" fillId="0" borderId="0"/>
    <xf numFmtId="183" fontId="42" fillId="0" borderId="0"/>
    <xf numFmtId="0" fontId="54" fillId="0" borderId="0"/>
    <xf numFmtId="0" fontId="55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/>
    <xf numFmtId="0" fontId="20" fillId="0" borderId="0"/>
    <xf numFmtId="0" fontId="56" fillId="0" borderId="0"/>
    <xf numFmtId="0" fontId="20" fillId="0" borderId="0"/>
    <xf numFmtId="0" fontId="56" fillId="0" borderId="0"/>
    <xf numFmtId="0" fontId="56" fillId="0" borderId="0"/>
    <xf numFmtId="167" fontId="42" fillId="0" borderId="0"/>
    <xf numFmtId="0" fontId="56" fillId="0" borderId="0"/>
    <xf numFmtId="167" fontId="4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6" fillId="0" borderId="0"/>
    <xf numFmtId="0" fontId="56" fillId="0" borderId="0"/>
    <xf numFmtId="0" fontId="56" fillId="0" borderId="0"/>
    <xf numFmtId="166" fontId="13" fillId="0" borderId="0"/>
    <xf numFmtId="0" fontId="20" fillId="0" borderId="0">
      <alignment vertical="top"/>
    </xf>
    <xf numFmtId="0" fontId="20" fillId="0" borderId="0" applyProtection="0"/>
    <xf numFmtId="0" fontId="20" fillId="0" borderId="0"/>
    <xf numFmtId="0" fontId="20" fillId="0" borderId="0" applyProtection="0"/>
    <xf numFmtId="0" fontId="20" fillId="0" borderId="0" applyProtection="0"/>
    <xf numFmtId="0" fontId="20" fillId="0" borderId="0">
      <alignment vertical="top"/>
    </xf>
    <xf numFmtId="0" fontId="90" fillId="0" borderId="0"/>
    <xf numFmtId="0" fontId="20" fillId="0" borderId="0">
      <alignment vertical="top"/>
    </xf>
    <xf numFmtId="183" fontId="38" fillId="0" borderId="0"/>
    <xf numFmtId="183" fontId="38" fillId="0" borderId="0"/>
    <xf numFmtId="183" fontId="38" fillId="0" borderId="0"/>
    <xf numFmtId="183" fontId="38" fillId="0" borderId="0"/>
    <xf numFmtId="167" fontId="42" fillId="0" borderId="0"/>
    <xf numFmtId="167" fontId="42" fillId="0" borderId="0"/>
    <xf numFmtId="0" fontId="38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6" fillId="0" borderId="0"/>
    <xf numFmtId="0" fontId="5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8" fillId="0" borderId="0"/>
    <xf numFmtId="0" fontId="42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9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3" fontId="42" fillId="0" borderId="0"/>
    <xf numFmtId="183" fontId="42" fillId="0" borderId="0"/>
    <xf numFmtId="183" fontId="42" fillId="0" borderId="0"/>
    <xf numFmtId="183" fontId="42" fillId="0" borderId="0"/>
    <xf numFmtId="0" fontId="20" fillId="0" borderId="0"/>
    <xf numFmtId="0" fontId="20" fillId="0" borderId="0"/>
    <xf numFmtId="0" fontId="56" fillId="0" borderId="0"/>
    <xf numFmtId="0" fontId="38" fillId="0" borderId="0"/>
    <xf numFmtId="0" fontId="38" fillId="0" borderId="0"/>
    <xf numFmtId="0" fontId="38" fillId="0" borderId="0"/>
    <xf numFmtId="0" fontId="90" fillId="0" borderId="0"/>
    <xf numFmtId="0" fontId="38" fillId="0" borderId="0"/>
    <xf numFmtId="0" fontId="38" fillId="0" borderId="0"/>
    <xf numFmtId="0" fontId="90" fillId="0" borderId="0"/>
    <xf numFmtId="0" fontId="90" fillId="0" borderId="0"/>
    <xf numFmtId="0" fontId="90" fillId="0" borderId="0"/>
    <xf numFmtId="164" fontId="13" fillId="27" borderId="0"/>
    <xf numFmtId="0" fontId="38" fillId="0" borderId="0"/>
    <xf numFmtId="0" fontId="38" fillId="0" borderId="0"/>
    <xf numFmtId="167" fontId="42" fillId="0" borderId="0"/>
    <xf numFmtId="167" fontId="42" fillId="0" borderId="0"/>
    <xf numFmtId="0" fontId="90" fillId="0" borderId="0"/>
    <xf numFmtId="167" fontId="42" fillId="0" borderId="0"/>
    <xf numFmtId="0" fontId="90" fillId="0" borderId="0"/>
    <xf numFmtId="167" fontId="42" fillId="0" borderId="0"/>
    <xf numFmtId="0" fontId="90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167" fontId="42" fillId="0" borderId="0"/>
    <xf numFmtId="0" fontId="56" fillId="0" borderId="0"/>
    <xf numFmtId="0" fontId="38" fillId="0" borderId="0"/>
    <xf numFmtId="0" fontId="38" fillId="0" borderId="0"/>
    <xf numFmtId="0" fontId="38" fillId="0" borderId="0"/>
    <xf numFmtId="0" fontId="90" fillId="0" borderId="0"/>
    <xf numFmtId="0" fontId="70" fillId="0" borderId="0"/>
    <xf numFmtId="164" fontId="13" fillId="27" borderId="0"/>
    <xf numFmtId="164" fontId="13" fillId="27" borderId="0"/>
    <xf numFmtId="167" fontId="77" fillId="0" borderId="0"/>
    <xf numFmtId="164" fontId="13" fillId="27" borderId="0"/>
    <xf numFmtId="0" fontId="42" fillId="0" borderId="0"/>
    <xf numFmtId="0" fontId="20" fillId="0" borderId="0"/>
    <xf numFmtId="164" fontId="10" fillId="0" borderId="0"/>
    <xf numFmtId="0" fontId="58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3" fillId="60" borderId="37" applyNumberFormat="0" applyFont="0" applyAlignment="0" applyProtection="0"/>
    <xf numFmtId="0" fontId="1" fillId="60" borderId="37" applyNumberFormat="0" applyFont="0" applyAlignment="0" applyProtection="0"/>
    <xf numFmtId="0" fontId="59" fillId="60" borderId="37" applyNumberFormat="0" applyFont="0" applyAlignment="0" applyProtection="0"/>
    <xf numFmtId="0" fontId="59" fillId="60" borderId="37" applyNumberFormat="0" applyFont="0" applyAlignment="0" applyProtection="0"/>
    <xf numFmtId="0" fontId="59" fillId="60" borderId="37" applyNumberFormat="0" applyFont="0" applyAlignment="0" applyProtection="0"/>
    <xf numFmtId="0" fontId="59" fillId="60" borderId="37" applyNumberFormat="0" applyFont="0" applyAlignment="0" applyProtection="0"/>
    <xf numFmtId="0" fontId="59" fillId="60" borderId="37" applyNumberFormat="0" applyFont="0" applyAlignment="0" applyProtection="0"/>
    <xf numFmtId="0" fontId="59" fillId="60" borderId="37" applyNumberFormat="0" applyFont="0" applyAlignment="0" applyProtection="0"/>
    <xf numFmtId="0" fontId="59" fillId="60" borderId="37" applyNumberFormat="0" applyFont="0" applyAlignment="0" applyProtection="0"/>
    <xf numFmtId="0" fontId="59" fillId="60" borderId="37" applyNumberFormat="0" applyFont="0" applyAlignment="0" applyProtection="0"/>
    <xf numFmtId="0" fontId="20" fillId="28" borderId="10" applyNumberFormat="0" applyFont="0" applyAlignment="0" applyProtection="0"/>
    <xf numFmtId="183" fontId="23" fillId="28" borderId="10" applyNumberFormat="0" applyFont="0" applyAlignment="0" applyProtection="0"/>
    <xf numFmtId="183" fontId="1" fillId="28" borderId="10" applyNumberFormat="0" applyFont="0" applyAlignment="0" applyProtection="0"/>
    <xf numFmtId="183" fontId="23" fillId="28" borderId="10" applyNumberFormat="0" applyFont="0" applyAlignment="0" applyProtection="0"/>
    <xf numFmtId="183" fontId="1" fillId="28" borderId="10" applyNumberFormat="0" applyFont="0" applyAlignment="0" applyProtection="0"/>
    <xf numFmtId="183" fontId="23" fillId="28" borderId="10" applyNumberFormat="0" applyFont="0" applyAlignment="0" applyProtection="0"/>
    <xf numFmtId="183" fontId="1" fillId="28" borderId="10" applyNumberFormat="0" applyFont="0" applyAlignment="0" applyProtection="0"/>
    <xf numFmtId="183" fontId="23" fillId="28" borderId="10" applyNumberFormat="0" applyFont="0" applyAlignment="0" applyProtection="0"/>
    <xf numFmtId="183" fontId="1" fillId="28" borderId="10" applyNumberFormat="0" applyFont="0" applyAlignment="0" applyProtection="0"/>
    <xf numFmtId="0" fontId="38" fillId="28" borderId="10" applyNumberFormat="0" applyFont="0" applyAlignment="0" applyProtection="0"/>
    <xf numFmtId="0" fontId="38" fillId="28" borderId="10" applyNumberFormat="0" applyFont="0" applyAlignment="0" applyProtection="0"/>
    <xf numFmtId="0" fontId="38" fillId="28" borderId="10" applyNumberFormat="0" applyFont="0" applyAlignment="0" applyProtection="0"/>
    <xf numFmtId="0" fontId="20" fillId="28" borderId="10" applyNumberFormat="0" applyFont="0" applyAlignment="0" applyProtection="0"/>
    <xf numFmtId="0" fontId="60" fillId="7" borderId="11" applyNumberFormat="0" applyAlignment="0" applyProtection="0"/>
    <xf numFmtId="183" fontId="60" fillId="7" borderId="11" applyNumberFormat="0" applyAlignment="0" applyProtection="0"/>
    <xf numFmtId="183" fontId="60" fillId="7" borderId="11" applyNumberFormat="0" applyAlignment="0" applyProtection="0"/>
    <xf numFmtId="183" fontId="60" fillId="7" borderId="11" applyNumberFormat="0" applyAlignment="0" applyProtection="0"/>
    <xf numFmtId="183" fontId="60" fillId="7" borderId="11" applyNumberFormat="0" applyAlignment="0" applyProtection="0"/>
    <xf numFmtId="9" fontId="38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1" fillId="0" borderId="1" applyNumberFormat="0" applyFill="0" applyBorder="0" applyAlignment="0" applyProtection="0">
      <protection hidden="1"/>
    </xf>
    <xf numFmtId="172" fontId="62" fillId="0" borderId="0">
      <alignment vertical="center"/>
    </xf>
    <xf numFmtId="0" fontId="107" fillId="49" borderId="38" applyNumberFormat="0" applyAlignment="0" applyProtection="0"/>
    <xf numFmtId="0" fontId="6" fillId="7" borderId="11" applyNumberFormat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83" fontId="64" fillId="0" borderId="0" applyNumberFormat="0" applyFill="0" applyBorder="0" applyAlignment="0" applyProtection="0"/>
    <xf numFmtId="183" fontId="64" fillId="0" borderId="0" applyNumberFormat="0" applyFill="0" applyBorder="0" applyAlignment="0" applyProtection="0"/>
    <xf numFmtId="183" fontId="64" fillId="0" borderId="0" applyNumberFormat="0" applyFill="0" applyBorder="0" applyAlignment="0" applyProtection="0"/>
    <xf numFmtId="183" fontId="64" fillId="0" borderId="0" applyNumberFormat="0" applyFill="0" applyBorder="0" applyAlignment="0" applyProtection="0"/>
    <xf numFmtId="0" fontId="112" fillId="0" borderId="39" applyNumberFormat="0" applyFill="0" applyAlignment="0" applyProtection="0"/>
    <xf numFmtId="0" fontId="2" fillId="0" borderId="7" applyNumberFormat="0" applyFill="0" applyAlignment="0" applyProtection="0"/>
    <xf numFmtId="0" fontId="113" fillId="0" borderId="40" applyNumberFormat="0" applyFill="0" applyAlignment="0" applyProtection="0"/>
    <xf numFmtId="0" fontId="3" fillId="0" borderId="8" applyNumberFormat="0" applyFill="0" applyAlignment="0" applyProtection="0"/>
    <xf numFmtId="0" fontId="99" fillId="0" borderId="41" applyNumberFormat="0" applyFill="0" applyAlignment="0" applyProtection="0"/>
    <xf numFmtId="0" fontId="4" fillId="0" borderId="9" applyNumberFormat="0" applyFill="0" applyAlignment="0" applyProtection="0"/>
    <xf numFmtId="0" fontId="11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83" fontId="65" fillId="0" borderId="0"/>
    <xf numFmtId="0" fontId="66" fillId="7" borderId="1"/>
    <xf numFmtId="183" fontId="67" fillId="0" borderId="1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183" fontId="67" fillId="0" borderId="1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5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5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115" fillId="0" borderId="42" applyNumberFormat="0" applyFill="0" applyAlignment="0" applyProtection="0"/>
    <xf numFmtId="0" fontId="114" fillId="0" borderId="42" applyNumberFormat="0" applyFill="0" applyAlignment="0" applyProtection="0"/>
    <xf numFmtId="0" fontId="114" fillId="0" borderId="42" applyNumberFormat="0" applyFill="0" applyAlignment="0" applyProtection="0"/>
    <xf numFmtId="0" fontId="63" fillId="0" borderId="0" applyNumberFormat="0" applyFill="0" applyBorder="0" applyAlignment="0" applyProtection="0"/>
    <xf numFmtId="183" fontId="63" fillId="0" borderId="0" applyNumberFormat="0" applyFill="0" applyBorder="0" applyAlignment="0" applyProtection="0"/>
    <xf numFmtId="183" fontId="63" fillId="0" borderId="0" applyNumberFormat="0" applyFill="0" applyBorder="0" applyAlignment="0" applyProtection="0"/>
    <xf numFmtId="183" fontId="63" fillId="0" borderId="0" applyNumberFormat="0" applyFill="0" applyBorder="0" applyAlignment="0" applyProtection="0"/>
    <xf numFmtId="183" fontId="63" fillId="0" borderId="0" applyNumberFormat="0" applyFill="0" applyBorder="0" applyAlignment="0" applyProtection="0"/>
  </cellStyleXfs>
  <cellXfs count="574">
    <xf numFmtId="166" fontId="0" fillId="0" borderId="0" xfId="0"/>
    <xf numFmtId="165" fontId="11" fillId="0" borderId="0" xfId="1097" quotePrefix="1" applyNumberFormat="1" applyFont="1" applyBorder="1" applyAlignment="1" applyProtection="1">
      <alignment horizontal="left"/>
    </xf>
    <xf numFmtId="164" fontId="12" fillId="0" borderId="0" xfId="1097" applyNumberFormat="1" applyFont="1" applyBorder="1" applyProtection="1"/>
    <xf numFmtId="3" fontId="0" fillId="0" borderId="0" xfId="0" applyNumberFormat="1" applyFill="1"/>
    <xf numFmtId="39" fontId="14" fillId="0" borderId="0" xfId="1097" applyNumberFormat="1" applyFont="1" applyFill="1" applyBorder="1" applyProtection="1"/>
    <xf numFmtId="164" fontId="15" fillId="0" borderId="0" xfId="1097" applyFont="1" applyFill="1"/>
    <xf numFmtId="167" fontId="16" fillId="0" borderId="0" xfId="1097" quotePrefix="1" applyNumberFormat="1" applyFont="1" applyBorder="1" applyAlignment="1" applyProtection="1">
      <alignment horizontal="left"/>
    </xf>
    <xf numFmtId="3" fontId="15" fillId="0" borderId="0" xfId="1097" applyNumberFormat="1" applyFont="1" applyAlignment="1">
      <alignment horizontal="left"/>
    </xf>
    <xf numFmtId="4" fontId="15" fillId="0" borderId="0" xfId="1097" applyNumberFormat="1" applyFont="1" applyAlignment="1">
      <alignment horizontal="left"/>
    </xf>
    <xf numFmtId="39" fontId="12" fillId="0" borderId="0" xfId="1097" applyNumberFormat="1" applyFont="1" applyBorder="1" applyProtection="1"/>
    <xf numFmtId="164" fontId="15" fillId="0" borderId="0" xfId="1097" applyFont="1" applyFill="1" applyBorder="1"/>
    <xf numFmtId="167" fontId="17" fillId="0" borderId="0" xfId="1097" quotePrefix="1" applyNumberFormat="1" applyFont="1" applyFill="1" applyBorder="1" applyAlignment="1" applyProtection="1">
      <alignment horizontal="left"/>
    </xf>
    <xf numFmtId="164" fontId="15" fillId="0" borderId="0" xfId="1097" applyNumberFormat="1" applyFont="1" applyFill="1" applyBorder="1" applyProtection="1"/>
    <xf numFmtId="3" fontId="18" fillId="0" borderId="0" xfId="1097" applyNumberFormat="1" applyFont="1" applyAlignment="1">
      <alignment horizontal="left"/>
    </xf>
    <xf numFmtId="39" fontId="15" fillId="0" borderId="13" xfId="1097" applyNumberFormat="1" applyFont="1" applyFill="1" applyBorder="1" applyProtection="1"/>
    <xf numFmtId="164" fontId="15" fillId="0" borderId="13" xfId="1097" applyNumberFormat="1" applyFont="1" applyFill="1" applyBorder="1" applyProtection="1"/>
    <xf numFmtId="164" fontId="15" fillId="61" borderId="0" xfId="1097" applyFont="1" applyFill="1"/>
    <xf numFmtId="15" fontId="12" fillId="29" borderId="14" xfId="1097" applyNumberFormat="1" applyFont="1" applyFill="1" applyBorder="1" applyProtection="1"/>
    <xf numFmtId="168" fontId="12" fillId="29" borderId="14" xfId="1097" quotePrefix="1" applyNumberFormat="1" applyFont="1" applyFill="1" applyBorder="1" applyAlignment="1" applyProtection="1"/>
    <xf numFmtId="169" fontId="12" fillId="29" borderId="15" xfId="1097" quotePrefix="1" applyNumberFormat="1" applyFont="1" applyFill="1" applyBorder="1" applyAlignment="1" applyProtection="1">
      <alignment horizontal="left"/>
    </xf>
    <xf numFmtId="49" fontId="12" fillId="29" borderId="15" xfId="1097" applyNumberFormat="1" applyFont="1" applyFill="1" applyBorder="1" applyAlignment="1" applyProtection="1">
      <alignment horizontal="center" vertical="center"/>
    </xf>
    <xf numFmtId="164" fontId="12" fillId="29" borderId="15" xfId="1097" quotePrefix="1" applyNumberFormat="1" applyFont="1" applyFill="1" applyBorder="1" applyAlignment="1" applyProtection="1">
      <alignment horizontal="center"/>
    </xf>
    <xf numFmtId="39" fontId="12" fillId="29" borderId="16" xfId="1097" applyNumberFormat="1" applyFont="1" applyFill="1" applyBorder="1" applyAlignment="1" applyProtection="1">
      <alignment horizontal="center"/>
    </xf>
    <xf numFmtId="164" fontId="12" fillId="29" borderId="16" xfId="1097" applyNumberFormat="1" applyFont="1" applyFill="1" applyBorder="1" applyAlignment="1" applyProtection="1">
      <alignment horizontal="center"/>
    </xf>
    <xf numFmtId="170" fontId="12" fillId="0" borderId="0" xfId="1097" quotePrefix="1" applyNumberFormat="1" applyFont="1" applyFill="1" applyBorder="1" applyAlignment="1" applyProtection="1">
      <alignment horizontal="left"/>
    </xf>
    <xf numFmtId="171" fontId="12" fillId="0" borderId="0" xfId="1097" applyNumberFormat="1" applyFont="1" applyFill="1" applyBorder="1" applyProtection="1"/>
    <xf numFmtId="170" fontId="12" fillId="0" borderId="0" xfId="1097" applyNumberFormat="1" applyFont="1" applyFill="1" applyBorder="1" applyProtection="1"/>
    <xf numFmtId="170" fontId="12" fillId="23" borderId="0" xfId="1097" applyNumberFormat="1" applyFont="1" applyFill="1" applyBorder="1" applyProtection="1"/>
    <xf numFmtId="171" fontId="12" fillId="23" borderId="0" xfId="1097" applyNumberFormat="1" applyFont="1" applyFill="1" applyBorder="1" applyProtection="1"/>
    <xf numFmtId="170" fontId="12" fillId="23" borderId="0" xfId="1097" quotePrefix="1" applyNumberFormat="1" applyFont="1" applyFill="1" applyBorder="1" applyAlignment="1" applyProtection="1">
      <alignment horizontal="left"/>
    </xf>
    <xf numFmtId="171" fontId="12" fillId="0" borderId="0" xfId="0" applyNumberFormat="1" applyFont="1" applyFill="1" applyBorder="1" applyAlignment="1" applyProtection="1">
      <alignment horizontal="right"/>
    </xf>
    <xf numFmtId="166" fontId="12" fillId="0" borderId="0" xfId="1097" applyNumberFormat="1" applyFont="1" applyFill="1" applyBorder="1" applyProtection="1"/>
    <xf numFmtId="172" fontId="12" fillId="0" borderId="0" xfId="0" applyNumberFormat="1" applyFont="1" applyBorder="1" applyProtection="1"/>
    <xf numFmtId="173" fontId="19" fillId="0" borderId="17" xfId="0" applyNumberFormat="1" applyFont="1" applyBorder="1" applyAlignment="1" applyProtection="1">
      <alignment vertical="top" wrapText="1" readingOrder="1"/>
      <protection locked="0"/>
    </xf>
    <xf numFmtId="173" fontId="19" fillId="0" borderId="0" xfId="0" applyNumberFormat="1" applyFont="1" applyBorder="1" applyAlignment="1" applyProtection="1">
      <alignment vertical="top" wrapText="1" readingOrder="1"/>
      <protection locked="0"/>
    </xf>
    <xf numFmtId="175" fontId="12" fillId="0" borderId="0" xfId="915" applyNumberFormat="1" applyFont="1" applyFill="1" applyBorder="1"/>
    <xf numFmtId="171" fontId="12" fillId="0" borderId="0" xfId="0" applyNumberFormat="1" applyFont="1" applyFill="1" applyBorder="1" applyProtection="1"/>
    <xf numFmtId="40" fontId="12" fillId="0" borderId="0" xfId="1097" applyNumberFormat="1" applyFont="1" applyFill="1" applyBorder="1" applyProtection="1"/>
    <xf numFmtId="171" fontId="12" fillId="0" borderId="0" xfId="1097" applyNumberFormat="1" applyFont="1" applyFill="1" applyBorder="1" applyAlignment="1" applyProtection="1">
      <alignment horizontal="right"/>
    </xf>
    <xf numFmtId="171" fontId="12" fillId="23" borderId="0" xfId="1097" applyNumberFormat="1" applyFont="1" applyFill="1" applyBorder="1" applyAlignment="1" applyProtection="1">
      <alignment horizontal="right"/>
    </xf>
    <xf numFmtId="170" fontId="12" fillId="0" borderId="18" xfId="1097" applyNumberFormat="1" applyFont="1" applyFill="1" applyBorder="1" applyAlignment="1" applyProtection="1">
      <alignment horizontal="left"/>
    </xf>
    <xf numFmtId="40" fontId="12" fillId="0" borderId="18" xfId="1097" applyNumberFormat="1" applyFont="1" applyFill="1" applyBorder="1" applyProtection="1"/>
    <xf numFmtId="171" fontId="12" fillId="0" borderId="18" xfId="1097" applyNumberFormat="1" applyFont="1" applyFill="1" applyBorder="1" applyProtection="1"/>
    <xf numFmtId="170" fontId="17" fillId="0" borderId="0" xfId="1097" quotePrefix="1" applyNumberFormat="1" applyFont="1" applyBorder="1" applyAlignment="1" applyProtection="1">
      <alignment horizontal="left"/>
    </xf>
    <xf numFmtId="43" fontId="15" fillId="0" borderId="0" xfId="895" applyFont="1" applyBorder="1" applyProtection="1"/>
    <xf numFmtId="176" fontId="15" fillId="0" borderId="0" xfId="1097" applyNumberFormat="1" applyFont="1" applyBorder="1" applyProtection="1"/>
    <xf numFmtId="177" fontId="15" fillId="0" borderId="0" xfId="1097" applyNumberFormat="1" applyFont="1" applyBorder="1" applyProtection="1"/>
    <xf numFmtId="39" fontId="15" fillId="0" borderId="0" xfId="1097" applyNumberFormat="1" applyFont="1" applyBorder="1" applyProtection="1"/>
    <xf numFmtId="178" fontId="15" fillId="0" borderId="0" xfId="1097" applyNumberFormat="1" applyFont="1" applyBorder="1" applyProtection="1"/>
    <xf numFmtId="178" fontId="15" fillId="0" borderId="0" xfId="1097" applyNumberFormat="1" applyFont="1" applyBorder="1"/>
    <xf numFmtId="164" fontId="15" fillId="0" borderId="0" xfId="1097" applyFont="1" applyBorder="1"/>
    <xf numFmtId="176" fontId="15" fillId="0" borderId="0" xfId="0" applyNumberFormat="1" applyFont="1" applyFill="1" applyBorder="1" applyAlignment="1" applyProtection="1">
      <alignment horizontal="right"/>
    </xf>
    <xf numFmtId="179" fontId="15" fillId="0" borderId="0" xfId="1097" applyNumberFormat="1" applyFont="1" applyBorder="1"/>
    <xf numFmtId="170" fontId="17" fillId="0" borderId="0" xfId="1097" applyNumberFormat="1" applyFont="1" applyBorder="1" applyAlignment="1" applyProtection="1">
      <alignment wrapText="1"/>
    </xf>
    <xf numFmtId="170" fontId="17" fillId="0" borderId="0" xfId="1097" applyNumberFormat="1" applyFont="1" applyBorder="1" applyAlignment="1" applyProtection="1">
      <alignment horizontal="left" wrapText="1"/>
    </xf>
    <xf numFmtId="180" fontId="21" fillId="0" borderId="0" xfId="1097" applyNumberFormat="1" applyFont="1" applyFill="1" applyBorder="1"/>
    <xf numFmtId="39" fontId="15" fillId="0" borderId="0" xfId="1097" applyNumberFormat="1" applyFont="1" applyFill="1" applyBorder="1"/>
    <xf numFmtId="191" fontId="11" fillId="0" borderId="0" xfId="0" applyNumberFormat="1" applyFont="1"/>
    <xf numFmtId="191" fontId="15" fillId="0" borderId="0" xfId="0" applyNumberFormat="1" applyFont="1" applyAlignment="1">
      <alignment horizontal="centerContinuous" vertical="center"/>
    </xf>
    <xf numFmtId="166" fontId="15" fillId="0" borderId="0" xfId="0" applyFont="1"/>
    <xf numFmtId="191" fontId="16" fillId="0" borderId="0" xfId="0" applyNumberFormat="1" applyFont="1" applyAlignment="1">
      <alignment horizontal="left" vertical="center"/>
    </xf>
    <xf numFmtId="192" fontId="15" fillId="0" borderId="0" xfId="0" applyNumberFormat="1" applyFont="1"/>
    <xf numFmtId="166" fontId="17" fillId="0" borderId="0" xfId="0" applyFont="1"/>
    <xf numFmtId="38" fontId="15" fillId="0" borderId="0" xfId="0" applyNumberFormat="1" applyFont="1"/>
    <xf numFmtId="191" fontId="12" fillId="29" borderId="21" xfId="0" applyNumberFormat="1" applyFont="1" applyFill="1" applyBorder="1" applyAlignment="1">
      <alignment horizontal="center"/>
    </xf>
    <xf numFmtId="193" fontId="12" fillId="29" borderId="14" xfId="0" applyNumberFormat="1" applyFont="1" applyFill="1" applyBorder="1" applyAlignment="1">
      <alignment horizontal="center"/>
    </xf>
    <xf numFmtId="191" fontId="12" fillId="29" borderId="0" xfId="0" applyNumberFormat="1" applyFont="1" applyFill="1" applyBorder="1" applyAlignment="1">
      <alignment horizontal="center"/>
    </xf>
    <xf numFmtId="193" fontId="12" fillId="29" borderId="0" xfId="0" applyNumberFormat="1" applyFont="1" applyFill="1" applyBorder="1" applyAlignment="1">
      <alignment horizontal="center"/>
    </xf>
    <xf numFmtId="191" fontId="12" fillId="29" borderId="0" xfId="0" applyNumberFormat="1" applyFont="1" applyFill="1" applyBorder="1"/>
    <xf numFmtId="191" fontId="12" fillId="29" borderId="13" xfId="0" applyNumberFormat="1" applyFont="1" applyFill="1" applyBorder="1" applyAlignment="1">
      <alignment horizontal="center"/>
    </xf>
    <xf numFmtId="193" fontId="12" fillId="29" borderId="13" xfId="0" applyNumberFormat="1" applyFont="1" applyFill="1" applyBorder="1" applyAlignment="1">
      <alignment horizontal="center"/>
    </xf>
    <xf numFmtId="191" fontId="12" fillId="0" borderId="22" xfId="0" applyNumberFormat="1" applyFont="1" applyBorder="1" applyAlignment="1">
      <alignment vertical="center"/>
    </xf>
    <xf numFmtId="171" fontId="12" fillId="0" borderId="22" xfId="0" applyNumberFormat="1" applyFont="1" applyBorder="1"/>
    <xf numFmtId="191" fontId="12" fillId="0" borderId="0" xfId="0" applyNumberFormat="1" applyFont="1"/>
    <xf numFmtId="171" fontId="12" fillId="0" borderId="0" xfId="0" applyNumberFormat="1" applyFont="1"/>
    <xf numFmtId="191" fontId="12" fillId="23" borderId="0" xfId="0" applyNumberFormat="1" applyFont="1" applyFill="1"/>
    <xf numFmtId="171" fontId="12" fillId="23" borderId="0" xfId="0" applyNumberFormat="1" applyFont="1" applyFill="1"/>
    <xf numFmtId="191" fontId="12" fillId="0" borderId="23" xfId="0" applyNumberFormat="1" applyFont="1" applyBorder="1"/>
    <xf numFmtId="171" fontId="12" fillId="0" borderId="23" xfId="0" applyNumberFormat="1" applyFont="1" applyBorder="1"/>
    <xf numFmtId="171" fontId="12" fillId="0" borderId="22" xfId="0" applyNumberFormat="1" applyFont="1" applyFill="1" applyBorder="1"/>
    <xf numFmtId="171" fontId="12" fillId="0" borderId="24" xfId="0" applyNumberFormat="1" applyFont="1" applyBorder="1"/>
    <xf numFmtId="194" fontId="12" fillId="0" borderId="24" xfId="0" applyNumberFormat="1" applyFont="1" applyBorder="1"/>
    <xf numFmtId="171" fontId="69" fillId="0" borderId="0" xfId="0" applyNumberFormat="1" applyFont="1"/>
    <xf numFmtId="171" fontId="69" fillId="23" borderId="0" xfId="0" applyNumberFormat="1" applyFont="1" applyFill="1"/>
    <xf numFmtId="191" fontId="12" fillId="0" borderId="15" xfId="0" applyNumberFormat="1" applyFont="1" applyBorder="1"/>
    <xf numFmtId="38" fontId="69" fillId="0" borderId="15" xfId="0" applyNumberFormat="1" applyFont="1" applyBorder="1"/>
    <xf numFmtId="191" fontId="17" fillId="0" borderId="0" xfId="0" quotePrefix="1" applyNumberFormat="1" applyFont="1"/>
    <xf numFmtId="191" fontId="69" fillId="0" borderId="0" xfId="0" applyNumberFormat="1" applyFont="1"/>
    <xf numFmtId="191" fontId="17" fillId="0" borderId="0" xfId="0" applyNumberFormat="1" applyFont="1"/>
    <xf numFmtId="170" fontId="15" fillId="0" borderId="0" xfId="0" applyNumberFormat="1" applyFont="1"/>
    <xf numFmtId="195" fontId="15" fillId="0" borderId="0" xfId="0" applyNumberFormat="1" applyFont="1"/>
    <xf numFmtId="197" fontId="15" fillId="0" borderId="0" xfId="1090" applyNumberFormat="1" applyFont="1" applyAlignment="1">
      <alignment horizontal="center"/>
    </xf>
    <xf numFmtId="0" fontId="15" fillId="0" borderId="0" xfId="1090" applyFont="1"/>
    <xf numFmtId="198" fontId="15" fillId="0" borderId="0" xfId="1090" applyNumberFormat="1" applyFont="1" applyFill="1" applyBorder="1" applyAlignment="1">
      <alignment horizontal="right"/>
    </xf>
    <xf numFmtId="4" fontId="15" fillId="0" borderId="0" xfId="1090" applyNumberFormat="1" applyFont="1" applyBorder="1"/>
    <xf numFmtId="0" fontId="15" fillId="0" borderId="0" xfId="1090" applyFont="1" applyBorder="1"/>
    <xf numFmtId="0" fontId="12" fillId="0" borderId="0" xfId="1090" applyFont="1" applyAlignment="1">
      <alignment horizontal="left"/>
    </xf>
    <xf numFmtId="43" fontId="17" fillId="0" borderId="0" xfId="901" applyFont="1"/>
    <xf numFmtId="198" fontId="15" fillId="0" borderId="0" xfId="901" applyNumberFormat="1" applyFont="1"/>
    <xf numFmtId="43" fontId="15" fillId="0" borderId="0" xfId="1090" applyNumberFormat="1" applyFont="1" applyBorder="1"/>
    <xf numFmtId="43" fontId="15" fillId="0" borderId="0" xfId="1090" applyNumberFormat="1" applyFont="1"/>
    <xf numFmtId="0" fontId="71" fillId="0" borderId="0" xfId="1090" applyFont="1" applyBorder="1" applyAlignment="1">
      <alignment horizontal="center"/>
    </xf>
    <xf numFmtId="1" fontId="116" fillId="0" borderId="18" xfId="1090" applyNumberFormat="1" applyFont="1" applyFill="1" applyBorder="1" applyAlignment="1">
      <alignment horizontal="center"/>
    </xf>
    <xf numFmtId="43" fontId="15" fillId="0" borderId="0" xfId="901" applyFont="1" applyAlignment="1">
      <alignment horizontal="center"/>
    </xf>
    <xf numFmtId="14" fontId="12" fillId="29" borderId="21" xfId="1090" applyNumberFormat="1" applyFont="1" applyFill="1" applyBorder="1" applyAlignment="1">
      <alignment horizontal="center" vertical="center"/>
    </xf>
    <xf numFmtId="0" fontId="15" fillId="0" borderId="0" xfId="1090" applyFont="1" applyAlignment="1">
      <alignment vertical="center"/>
    </xf>
    <xf numFmtId="14" fontId="12" fillId="29" borderId="23" xfId="1090" applyNumberFormat="1" applyFont="1" applyFill="1" applyBorder="1" applyAlignment="1">
      <alignment horizontal="center" vertical="center"/>
    </xf>
    <xf numFmtId="0" fontId="12" fillId="29" borderId="23" xfId="1090" applyFont="1" applyFill="1" applyBorder="1" applyAlignment="1">
      <alignment horizontal="center" vertical="center" wrapText="1"/>
    </xf>
    <xf numFmtId="49" fontId="12" fillId="29" borderId="23" xfId="1090" applyNumberFormat="1" applyFont="1" applyFill="1" applyBorder="1" applyAlignment="1">
      <alignment horizontal="center" vertical="center" wrapText="1"/>
    </xf>
    <xf numFmtId="0" fontId="12" fillId="0" borderId="0" xfId="1090" applyFont="1" applyFill="1" applyBorder="1"/>
    <xf numFmtId="199" fontId="12" fillId="0" borderId="0" xfId="1090" applyNumberFormat="1" applyFont="1" applyFill="1" applyBorder="1"/>
    <xf numFmtId="0" fontId="12" fillId="0" borderId="0" xfId="1090" applyFont="1" applyFill="1" applyBorder="1" applyAlignment="1">
      <alignment horizontal="left"/>
    </xf>
    <xf numFmtId="199" fontId="12" fillId="0" borderId="0" xfId="901" applyNumberFormat="1" applyFont="1" applyFill="1" applyBorder="1"/>
    <xf numFmtId="199" fontId="15" fillId="0" borderId="0" xfId="1090" applyNumberFormat="1" applyFont="1"/>
    <xf numFmtId="0" fontId="15" fillId="0" borderId="0" xfId="1090" applyFont="1" applyFill="1" applyBorder="1" applyAlignment="1">
      <alignment horizontal="left"/>
    </xf>
    <xf numFmtId="0" fontId="15" fillId="0" borderId="0" xfId="1090" applyFont="1" applyFill="1" applyBorder="1"/>
    <xf numFmtId="199" fontId="15" fillId="0" borderId="0" xfId="901" applyNumberFormat="1" applyFont="1" applyFill="1" applyBorder="1"/>
    <xf numFmtId="1" fontId="15" fillId="0" borderId="0" xfId="1090" applyNumberFormat="1" applyFont="1" applyAlignment="1">
      <alignment vertical="center"/>
    </xf>
    <xf numFmtId="4" fontId="15" fillId="0" borderId="0" xfId="1090" applyNumberFormat="1" applyFont="1"/>
    <xf numFmtId="199" fontId="15" fillId="0" borderId="0" xfId="1090" applyNumberFormat="1" applyFont="1" applyAlignment="1">
      <alignment vertical="center"/>
    </xf>
    <xf numFmtId="0" fontId="15" fillId="0" borderId="0" xfId="1090" quotePrefix="1" applyFont="1" applyFill="1" applyBorder="1" applyAlignment="1">
      <alignment horizontal="left"/>
    </xf>
    <xf numFmtId="49" fontId="15" fillId="23" borderId="0" xfId="901" applyNumberFormat="1" applyFont="1" applyFill="1" applyBorder="1"/>
    <xf numFmtId="199" fontId="15" fillId="23" borderId="0" xfId="901" applyNumberFormat="1" applyFont="1" applyFill="1" applyBorder="1"/>
    <xf numFmtId="0" fontId="15" fillId="23" borderId="0" xfId="1090" applyFont="1" applyFill="1" applyBorder="1" applyAlignment="1">
      <alignment horizontal="left"/>
    </xf>
    <xf numFmtId="0" fontId="15" fillId="23" borderId="0" xfId="1090" applyFont="1" applyFill="1" applyBorder="1"/>
    <xf numFmtId="0" fontId="12" fillId="23" borderId="0" xfId="1090" applyFont="1" applyFill="1" applyBorder="1" applyAlignment="1">
      <alignment horizontal="left"/>
    </xf>
    <xf numFmtId="0" fontId="12" fillId="23" borderId="0" xfId="1090" applyFont="1" applyFill="1" applyBorder="1"/>
    <xf numFmtId="199" fontId="12" fillId="23" borderId="0" xfId="901" applyNumberFormat="1" applyFont="1" applyFill="1" applyBorder="1"/>
    <xf numFmtId="4" fontId="15" fillId="0" borderId="0" xfId="1090" applyNumberFormat="1" applyFont="1" applyAlignment="1">
      <alignment vertical="center"/>
    </xf>
    <xf numFmtId="3" fontId="15" fillId="0" borderId="0" xfId="1090" applyNumberFormat="1" applyFont="1" applyAlignment="1">
      <alignment vertical="center"/>
    </xf>
    <xf numFmtId="0" fontId="15" fillId="23" borderId="0" xfId="1090" quotePrefix="1" applyFont="1" applyFill="1" applyBorder="1" applyAlignment="1">
      <alignment horizontal="left"/>
    </xf>
    <xf numFmtId="43" fontId="15" fillId="0" borderId="0" xfId="901" applyFont="1" applyFill="1" applyBorder="1"/>
    <xf numFmtId="40" fontId="70" fillId="0" borderId="0" xfId="1090" applyNumberFormat="1"/>
    <xf numFmtId="40" fontId="15" fillId="0" borderId="0" xfId="1090" applyNumberFormat="1" applyFont="1" applyAlignment="1">
      <alignment vertical="center"/>
    </xf>
    <xf numFmtId="199" fontId="12" fillId="0" borderId="23" xfId="901" applyNumberFormat="1" applyFont="1" applyFill="1" applyBorder="1"/>
    <xf numFmtId="0" fontId="12" fillId="0" borderId="26" xfId="1090" applyFont="1" applyFill="1" applyBorder="1" applyAlignment="1">
      <alignment horizontal="left"/>
    </xf>
    <xf numFmtId="0" fontId="12" fillId="0" borderId="27" xfId="1090" applyFont="1" applyFill="1" applyBorder="1"/>
    <xf numFmtId="0" fontId="12" fillId="0" borderId="28" xfId="1090" applyFont="1" applyFill="1" applyBorder="1"/>
    <xf numFmtId="199" fontId="12" fillId="0" borderId="29" xfId="901" applyNumberFormat="1" applyFont="1" applyFill="1" applyBorder="1" applyAlignment="1">
      <alignment horizontal="right"/>
    </xf>
    <xf numFmtId="199" fontId="12" fillId="0" borderId="0" xfId="901" applyNumberFormat="1" applyFont="1" applyFill="1" applyBorder="1" applyAlignment="1">
      <alignment horizontal="right"/>
    </xf>
    <xf numFmtId="199" fontId="15" fillId="0" borderId="0" xfId="1090" applyNumberFormat="1" applyFont="1" applyFill="1"/>
    <xf numFmtId="0" fontId="15" fillId="0" borderId="0" xfId="1090" applyFont="1" applyFill="1" applyAlignment="1">
      <alignment vertical="center"/>
    </xf>
    <xf numFmtId="0" fontId="15" fillId="0" borderId="0" xfId="1090" applyFont="1" applyFill="1"/>
    <xf numFmtId="197" fontId="12" fillId="0" borderId="0" xfId="1090" applyNumberFormat="1" applyFont="1" applyBorder="1" applyAlignment="1">
      <alignment horizontal="center"/>
    </xf>
    <xf numFmtId="0" fontId="12" fillId="0" borderId="0" xfId="1090" applyFont="1" applyBorder="1"/>
    <xf numFmtId="198" fontId="12" fillId="0" borderId="0" xfId="901" applyNumberFormat="1" applyFont="1" applyFill="1" applyBorder="1"/>
    <xf numFmtId="2" fontId="12" fillId="0" borderId="0" xfId="1090" applyNumberFormat="1" applyFont="1" applyBorder="1" applyAlignment="1">
      <alignment horizontal="right"/>
    </xf>
    <xf numFmtId="38" fontId="15" fillId="0" borderId="0" xfId="1090" applyNumberFormat="1" applyFont="1" applyBorder="1"/>
    <xf numFmtId="0" fontId="42" fillId="0" borderId="0" xfId="1090" applyFont="1"/>
    <xf numFmtId="4" fontId="14" fillId="0" borderId="0" xfId="1090" applyNumberFormat="1" applyFont="1" applyBorder="1"/>
    <xf numFmtId="0" fontId="72" fillId="0" borderId="0" xfId="1090" applyFont="1" applyBorder="1"/>
    <xf numFmtId="0" fontId="73" fillId="0" borderId="0" xfId="1090" applyFont="1"/>
    <xf numFmtId="0" fontId="12" fillId="0" borderId="0" xfId="1090" applyFont="1" applyBorder="1" applyAlignment="1">
      <alignment horizontal="right"/>
    </xf>
    <xf numFmtId="1" fontId="70" fillId="0" borderId="0" xfId="1090" applyNumberFormat="1" applyFont="1" applyFill="1"/>
    <xf numFmtId="4" fontId="70" fillId="0" borderId="0" xfId="1090" applyNumberFormat="1" applyFont="1" applyFill="1"/>
    <xf numFmtId="0" fontId="74" fillId="0" borderId="0" xfId="1090" applyFont="1"/>
    <xf numFmtId="0" fontId="15" fillId="0" borderId="0" xfId="1090" applyFont="1" applyAlignment="1">
      <alignment horizontal="right"/>
    </xf>
    <xf numFmtId="4" fontId="14" fillId="0" borderId="0" xfId="1090" applyNumberFormat="1" applyFont="1" applyFill="1" applyBorder="1" applyAlignment="1">
      <alignment horizontal="right"/>
    </xf>
    <xf numFmtId="4" fontId="75" fillId="0" borderId="0" xfId="1090" applyNumberFormat="1" applyFont="1" applyBorder="1"/>
    <xf numFmtId="0" fontId="73" fillId="0" borderId="0" xfId="1090" quotePrefix="1" applyFont="1" applyAlignment="1">
      <alignment horizontal="left"/>
    </xf>
    <xf numFmtId="0" fontId="15" fillId="0" borderId="0" xfId="1090" applyFont="1" applyAlignment="1">
      <alignment horizontal="left"/>
    </xf>
    <xf numFmtId="0" fontId="15" fillId="0" borderId="0" xfId="1090" applyFont="1" applyFill="1" applyBorder="1" applyAlignment="1">
      <alignment horizontal="right"/>
    </xf>
    <xf numFmtId="199" fontId="15" fillId="0" borderId="0" xfId="901" applyNumberFormat="1" applyFont="1" applyFill="1" applyBorder="1" applyAlignment="1">
      <alignment horizontal="right"/>
    </xf>
    <xf numFmtId="0" fontId="11" fillId="0" borderId="0" xfId="1095" quotePrefix="1" applyFont="1" applyBorder="1" applyAlignment="1" applyProtection="1">
      <alignment horizontal="left" vertical="center"/>
    </xf>
    <xf numFmtId="0" fontId="12" fillId="0" borderId="0" xfId="1095" applyFont="1" applyBorder="1" applyAlignment="1" applyProtection="1">
      <alignment horizontal="centerContinuous" vertical="center"/>
    </xf>
    <xf numFmtId="0" fontId="12" fillId="0" borderId="0" xfId="1095" applyFont="1" applyFill="1"/>
    <xf numFmtId="0" fontId="16" fillId="0" borderId="0" xfId="1095" applyFont="1" applyBorder="1" applyAlignment="1" applyProtection="1">
      <alignment horizontal="left"/>
    </xf>
    <xf numFmtId="0" fontId="12" fillId="0" borderId="0" xfId="1095" applyFont="1" applyBorder="1"/>
    <xf numFmtId="0" fontId="17" fillId="0" borderId="0" xfId="1095" applyFont="1" applyFill="1" applyBorder="1" applyProtection="1"/>
    <xf numFmtId="0" fontId="117" fillId="0" borderId="0" xfId="1095" applyFont="1" applyFill="1"/>
    <xf numFmtId="0" fontId="12" fillId="29" borderId="14" xfId="1095" applyFont="1" applyFill="1" applyBorder="1" applyAlignment="1" applyProtection="1">
      <alignment horizontal="center"/>
    </xf>
    <xf numFmtId="0" fontId="12" fillId="29" borderId="14" xfId="1095" applyFont="1" applyFill="1" applyBorder="1" applyAlignment="1" applyProtection="1"/>
    <xf numFmtId="0" fontId="12" fillId="29" borderId="0" xfId="1095" applyFont="1" applyFill="1" applyBorder="1" applyAlignment="1" applyProtection="1">
      <alignment horizontal="left"/>
    </xf>
    <xf numFmtId="0" fontId="12" fillId="29" borderId="0" xfId="1095" applyFont="1" applyFill="1" applyBorder="1" applyAlignment="1" applyProtection="1">
      <alignment horizontal="center"/>
    </xf>
    <xf numFmtId="49" fontId="12" fillId="29" borderId="0" xfId="1095" applyNumberFormat="1" applyFont="1" applyFill="1" applyBorder="1" applyAlignment="1" applyProtection="1">
      <alignment horizontal="center"/>
    </xf>
    <xf numFmtId="0" fontId="12" fillId="29" borderId="13" xfId="1095" applyFont="1" applyFill="1" applyBorder="1" applyAlignment="1" applyProtection="1">
      <alignment horizontal="center"/>
    </xf>
    <xf numFmtId="0" fontId="12" fillId="0" borderId="0" xfId="1095" applyFont="1" applyFill="1" applyBorder="1"/>
    <xf numFmtId="0" fontId="12" fillId="0" borderId="0" xfId="1095" applyFont="1" applyFill="1" applyBorder="1" applyProtection="1"/>
    <xf numFmtId="171" fontId="12" fillId="0" borderId="0" xfId="1095" applyNumberFormat="1" applyFont="1" applyFill="1" applyBorder="1"/>
    <xf numFmtId="171" fontId="12" fillId="0" borderId="0" xfId="1095" applyNumberFormat="1" applyFont="1" applyFill="1" applyBorder="1" applyProtection="1"/>
    <xf numFmtId="0" fontId="12" fillId="23" borderId="0" xfId="1095" applyFont="1" applyFill="1" applyBorder="1" applyProtection="1"/>
    <xf numFmtId="171" fontId="12" fillId="23" borderId="0" xfId="1095" applyNumberFormat="1" applyFont="1" applyFill="1" applyBorder="1" applyProtection="1"/>
    <xf numFmtId="0" fontId="12" fillId="0" borderId="0" xfId="1095" quotePrefix="1" applyFont="1" applyFill="1" applyBorder="1" applyAlignment="1" applyProtection="1">
      <alignment horizontal="left"/>
    </xf>
    <xf numFmtId="0" fontId="12" fillId="0" borderId="15" xfId="1095" applyFont="1" applyFill="1" applyBorder="1" applyProtection="1"/>
    <xf numFmtId="171" fontId="12" fillId="0" borderId="15" xfId="1095" applyNumberFormat="1" applyFont="1" applyFill="1" applyBorder="1" applyProtection="1"/>
    <xf numFmtId="0" fontId="12" fillId="0" borderId="14" xfId="1095" applyFont="1" applyFill="1" applyBorder="1" applyProtection="1"/>
    <xf numFmtId="171" fontId="12" fillId="0" borderId="14" xfId="1095" applyNumberFormat="1" applyFont="1" applyFill="1" applyBorder="1" applyProtection="1"/>
    <xf numFmtId="0" fontId="12" fillId="23" borderId="15" xfId="1095" applyFont="1" applyFill="1" applyBorder="1" applyProtection="1"/>
    <xf numFmtId="171" fontId="12" fillId="23" borderId="15" xfId="1095" applyNumberFormat="1" applyFont="1" applyFill="1" applyBorder="1" applyProtection="1"/>
    <xf numFmtId="191" fontId="11" fillId="0" borderId="0" xfId="1093" applyNumberFormat="1" applyFont="1" applyProtection="1"/>
    <xf numFmtId="164" fontId="15" fillId="0" borderId="0" xfId="1093" applyNumberFormat="1" applyFont="1" applyFill="1" applyAlignment="1"/>
    <xf numFmtId="167" fontId="15" fillId="0" borderId="0" xfId="1093" applyFont="1"/>
    <xf numFmtId="191" fontId="16" fillId="0" borderId="0" xfId="1093" applyNumberFormat="1" applyFont="1" applyAlignment="1" applyProtection="1">
      <alignment horizontal="left" vertical="center"/>
    </xf>
    <xf numFmtId="1" fontId="15" fillId="0" borderId="0" xfId="1093" applyNumberFormat="1" applyFont="1" applyFill="1"/>
    <xf numFmtId="201" fontId="15" fillId="0" borderId="0" xfId="1093" applyNumberFormat="1" applyFont="1" applyFill="1"/>
    <xf numFmtId="1" fontId="78" fillId="0" borderId="0" xfId="1093" applyNumberFormat="1" applyFont="1" applyFill="1"/>
    <xf numFmtId="167" fontId="17" fillId="0" borderId="0" xfId="1093" applyFont="1"/>
    <xf numFmtId="164" fontId="79" fillId="0" borderId="18" xfId="1093" applyNumberFormat="1" applyFont="1" applyBorder="1" applyAlignment="1">
      <alignment horizontal="center"/>
    </xf>
    <xf numFmtId="164" fontId="79" fillId="0" borderId="18" xfId="1093" applyNumberFormat="1" applyFont="1" applyFill="1" applyBorder="1" applyAlignment="1">
      <alignment horizontal="center"/>
    </xf>
    <xf numFmtId="164" fontId="79" fillId="0" borderId="0" xfId="1093" applyNumberFormat="1" applyFont="1" applyFill="1" applyBorder="1" applyAlignment="1">
      <alignment horizontal="center"/>
    </xf>
    <xf numFmtId="164" fontId="79" fillId="0" borderId="0" xfId="1093" applyNumberFormat="1" applyFont="1" applyAlignment="1">
      <alignment horizontal="center"/>
    </xf>
    <xf numFmtId="167" fontId="17" fillId="0" borderId="18" xfId="1093" applyFont="1" applyBorder="1"/>
    <xf numFmtId="49" fontId="12" fillId="29" borderId="21" xfId="1093" applyNumberFormat="1" applyFont="1" applyFill="1" applyBorder="1" applyAlignment="1">
      <alignment horizontal="center" vertical="center"/>
    </xf>
    <xf numFmtId="164" fontId="12" fillId="29" borderId="18" xfId="1093" applyNumberFormat="1" applyFont="1" applyFill="1" applyBorder="1" applyAlignment="1">
      <alignment horizontal="center"/>
    </xf>
    <xf numFmtId="37" fontId="12" fillId="29" borderId="18" xfId="1093" applyNumberFormat="1" applyFont="1" applyFill="1" applyBorder="1" applyAlignment="1">
      <alignment horizontal="center"/>
    </xf>
    <xf numFmtId="167" fontId="15" fillId="0" borderId="0" xfId="1093" applyFont="1" applyFill="1" applyBorder="1" applyAlignment="1">
      <alignment vertical="center"/>
    </xf>
    <xf numFmtId="2" fontId="12" fillId="0" borderId="0" xfId="1093" applyNumberFormat="1" applyFont="1" applyFill="1" applyBorder="1" applyAlignment="1">
      <alignment horizontal="center"/>
    </xf>
    <xf numFmtId="202" fontId="12" fillId="0" borderId="0" xfId="1093" applyNumberFormat="1" applyFont="1" applyFill="1" applyBorder="1" applyAlignment="1">
      <alignment horizontal="right"/>
    </xf>
    <xf numFmtId="164" fontId="12" fillId="23" borderId="0" xfId="1093" applyNumberFormat="1" applyFont="1" applyFill="1" applyBorder="1"/>
    <xf numFmtId="171" fontId="12" fillId="23" borderId="0" xfId="1093" applyNumberFormat="1" applyFont="1" applyFill="1" applyBorder="1"/>
    <xf numFmtId="164" fontId="12" fillId="0" borderId="0" xfId="1093" applyNumberFormat="1" applyFont="1" applyFill="1" applyBorder="1"/>
    <xf numFmtId="171" fontId="12" fillId="0" borderId="0" xfId="1093" applyNumberFormat="1" applyFont="1" applyFill="1" applyBorder="1"/>
    <xf numFmtId="164" fontId="15" fillId="0" borderId="0" xfId="1093" applyNumberFormat="1" applyFont="1"/>
    <xf numFmtId="164" fontId="15" fillId="0" borderId="0" xfId="1093" applyNumberFormat="1" applyFont="1" applyFill="1" applyBorder="1"/>
    <xf numFmtId="164" fontId="12" fillId="0" borderId="15" xfId="1093" applyNumberFormat="1" applyFont="1" applyFill="1" applyBorder="1"/>
    <xf numFmtId="164" fontId="15" fillId="0" borderId="15" xfId="1093" applyNumberFormat="1" applyFont="1" applyFill="1" applyBorder="1"/>
    <xf numFmtId="171" fontId="12" fillId="0" borderId="15" xfId="1093" applyNumberFormat="1" applyFont="1" applyFill="1" applyBorder="1" applyAlignment="1">
      <alignment horizontal="right"/>
    </xf>
    <xf numFmtId="164" fontId="17" fillId="0" borderId="0" xfId="1093" applyNumberFormat="1" applyFont="1" applyFill="1" applyBorder="1"/>
    <xf numFmtId="164" fontId="15" fillId="0" borderId="0" xfId="1093" applyNumberFormat="1" applyFont="1" applyFill="1" applyBorder="1" applyAlignment="1">
      <alignment horizontal="center"/>
    </xf>
    <xf numFmtId="165" fontId="15" fillId="0" borderId="0" xfId="1093" applyNumberFormat="1" applyFont="1"/>
    <xf numFmtId="167" fontId="15" fillId="0" borderId="30" xfId="1093" applyFont="1" applyBorder="1"/>
    <xf numFmtId="203" fontId="15" fillId="0" borderId="0" xfId="1093" applyNumberFormat="1" applyFont="1"/>
    <xf numFmtId="170" fontId="15" fillId="0" borderId="0" xfId="1093" applyNumberFormat="1" applyFont="1"/>
    <xf numFmtId="167" fontId="20" fillId="0" borderId="0" xfId="1093" applyFont="1"/>
    <xf numFmtId="167" fontId="15" fillId="0" borderId="0" xfId="1093" applyFont="1" applyFill="1" applyAlignment="1">
      <alignment vertical="center"/>
    </xf>
    <xf numFmtId="170" fontId="15" fillId="0" borderId="0" xfId="1093" applyNumberFormat="1" applyFont="1" applyFill="1" applyAlignment="1">
      <alignment vertical="center"/>
    </xf>
    <xf numFmtId="167" fontId="15" fillId="0" borderId="1" xfId="1093" applyFont="1" applyBorder="1"/>
    <xf numFmtId="167" fontId="15" fillId="0" borderId="31" xfId="1093" applyFont="1" applyBorder="1"/>
    <xf numFmtId="167" fontId="15" fillId="0" borderId="0" xfId="1093" applyFont="1" applyBorder="1"/>
    <xf numFmtId="167" fontId="15" fillId="0" borderId="0" xfId="1093" applyFont="1" applyFill="1"/>
    <xf numFmtId="171" fontId="15" fillId="0" borderId="0" xfId="1093" applyNumberFormat="1" applyFont="1"/>
    <xf numFmtId="204" fontId="80" fillId="0" borderId="0" xfId="1093" applyNumberFormat="1" applyFont="1"/>
    <xf numFmtId="164" fontId="11" fillId="0" borderId="0" xfId="1094" quotePrefix="1" applyFont="1" applyFill="1" applyBorder="1" applyAlignment="1" applyProtection="1">
      <alignment horizontal="left" vertical="center"/>
    </xf>
    <xf numFmtId="164" fontId="12" fillId="0" borderId="0" xfId="1094" applyNumberFormat="1" applyFont="1" applyFill="1" applyBorder="1" applyAlignment="1">
      <alignment horizontal="center"/>
    </xf>
    <xf numFmtId="176" fontId="81" fillId="0" borderId="0" xfId="1094" applyNumberFormat="1" applyFont="1" applyFill="1"/>
    <xf numFmtId="39" fontId="12" fillId="0" borderId="0" xfId="1094" applyNumberFormat="1" applyFont="1" applyFill="1" applyBorder="1" applyAlignment="1">
      <alignment horizontal="center"/>
    </xf>
    <xf numFmtId="164" fontId="13" fillId="0" borderId="0" xfId="1094" applyNumberFormat="1" applyFill="1"/>
    <xf numFmtId="164" fontId="16" fillId="0" borderId="0" xfId="1094" quotePrefix="1" applyFont="1" applyFill="1" applyBorder="1" applyAlignment="1" applyProtection="1">
      <alignment horizontal="left" vertical="center"/>
    </xf>
    <xf numFmtId="176" fontId="12" fillId="0" borderId="0" xfId="1094" applyNumberFormat="1" applyFont="1" applyFill="1" applyBorder="1" applyAlignment="1">
      <alignment horizontal="center"/>
    </xf>
    <xf numFmtId="177" fontId="81" fillId="0" borderId="0" xfId="1094" applyNumberFormat="1" applyFont="1" applyFill="1"/>
    <xf numFmtId="164" fontId="81" fillId="0" borderId="0" xfId="1094" applyNumberFormat="1" applyFont="1" applyFill="1"/>
    <xf numFmtId="164" fontId="17" fillId="0" borderId="0" xfId="1094" quotePrefix="1" applyNumberFormat="1" applyFont="1" applyFill="1" applyBorder="1" applyAlignment="1" applyProtection="1">
      <alignment horizontal="left"/>
    </xf>
    <xf numFmtId="164" fontId="79" fillId="0" borderId="0" xfId="1094" applyNumberFormat="1" applyFont="1" applyFill="1" applyBorder="1" applyAlignment="1">
      <alignment horizontal="center"/>
    </xf>
    <xf numFmtId="164" fontId="79" fillId="0" borderId="18" xfId="1094" applyNumberFormat="1" applyFont="1" applyFill="1" applyBorder="1" applyAlignment="1">
      <alignment horizontal="center"/>
    </xf>
    <xf numFmtId="49" fontId="12" fillId="29" borderId="14" xfId="1094" applyNumberFormat="1" applyFont="1" applyFill="1" applyBorder="1" applyAlignment="1">
      <alignment horizontal="center" vertical="center"/>
    </xf>
    <xf numFmtId="49" fontId="12" fillId="29" borderId="0" xfId="1094" applyNumberFormat="1" applyFont="1" applyFill="1" applyBorder="1" applyAlignment="1">
      <alignment horizontal="center" vertical="center"/>
    </xf>
    <xf numFmtId="49" fontId="12" fillId="29" borderId="0" xfId="1094" applyNumberFormat="1" applyFont="1" applyFill="1" applyBorder="1" applyAlignment="1">
      <alignment horizontal="center"/>
    </xf>
    <xf numFmtId="164" fontId="12" fillId="29" borderId="15" xfId="1094" applyNumberFormat="1" applyFont="1" applyFill="1" applyBorder="1" applyAlignment="1">
      <alignment horizontal="center" vertical="center"/>
    </xf>
    <xf numFmtId="49" fontId="12" fillId="29" borderId="15" xfId="1094" applyNumberFormat="1" applyFont="1" applyFill="1" applyBorder="1" applyAlignment="1">
      <alignment horizontal="centerContinuous"/>
    </xf>
    <xf numFmtId="164" fontId="12" fillId="0" borderId="0" xfId="1094" applyNumberFormat="1" applyFont="1" applyFill="1" applyBorder="1"/>
    <xf numFmtId="171" fontId="82" fillId="0" borderId="0" xfId="1094" applyNumberFormat="1" applyFont="1" applyFill="1" applyBorder="1"/>
    <xf numFmtId="171" fontId="12" fillId="0" borderId="0" xfId="1094" applyNumberFormat="1" applyFont="1" applyFill="1" applyBorder="1"/>
    <xf numFmtId="171" fontId="12" fillId="0" borderId="0" xfId="1094" applyNumberFormat="1" applyFont="1" applyFill="1" applyBorder="1" applyAlignment="1">
      <alignment horizontal="center"/>
    </xf>
    <xf numFmtId="164" fontId="12" fillId="23" borderId="0" xfId="1094" applyNumberFormat="1" applyFont="1" applyFill="1" applyBorder="1"/>
    <xf numFmtId="171" fontId="12" fillId="23" borderId="0" xfId="1094" applyNumberFormat="1" applyFont="1" applyFill="1" applyBorder="1"/>
    <xf numFmtId="171" fontId="12" fillId="23" borderId="0" xfId="1094" applyNumberFormat="1" applyFont="1" applyFill="1" applyBorder="1" applyAlignment="1">
      <alignment horizontal="center"/>
    </xf>
    <xf numFmtId="205" fontId="12" fillId="0" borderId="0" xfId="1094" applyNumberFormat="1" applyFont="1" applyFill="1" applyBorder="1" applyAlignment="1">
      <alignment horizontal="center"/>
    </xf>
    <xf numFmtId="205" fontId="12" fillId="23" borderId="0" xfId="1094" applyNumberFormat="1" applyFont="1" applyFill="1" applyBorder="1" applyAlignment="1">
      <alignment horizontal="center"/>
    </xf>
    <xf numFmtId="164" fontId="12" fillId="0" borderId="0" xfId="1094" quotePrefix="1" applyNumberFormat="1" applyFont="1" applyFill="1" applyBorder="1" applyAlignment="1">
      <alignment horizontal="left"/>
    </xf>
    <xf numFmtId="40" fontId="12" fillId="0" borderId="0" xfId="1094" applyNumberFormat="1" applyFont="1" applyFill="1" applyBorder="1" applyAlignment="1">
      <alignment horizontal="center"/>
    </xf>
    <xf numFmtId="205" fontId="12" fillId="0" borderId="0" xfId="1094" applyNumberFormat="1" applyFont="1" applyFill="1" applyBorder="1"/>
    <xf numFmtId="177" fontId="13" fillId="0" borderId="0" xfId="1094" applyNumberFormat="1" applyFill="1"/>
    <xf numFmtId="206" fontId="13" fillId="0" borderId="0" xfId="1094" applyNumberFormat="1" applyFill="1"/>
    <xf numFmtId="171" fontId="12" fillId="62" borderId="0" xfId="1094" applyNumberFormat="1" applyFont="1" applyFill="1" applyBorder="1"/>
    <xf numFmtId="40" fontId="12" fillId="0" borderId="0" xfId="1094" applyNumberFormat="1" applyFont="1" applyFill="1" applyBorder="1"/>
    <xf numFmtId="207" fontId="12" fillId="0" borderId="0" xfId="1094" applyNumberFormat="1" applyFont="1" applyFill="1" applyBorder="1"/>
    <xf numFmtId="208" fontId="12" fillId="0" borderId="0" xfId="1094" applyNumberFormat="1" applyFont="1" applyFill="1" applyBorder="1"/>
    <xf numFmtId="164" fontId="12" fillId="23" borderId="0" xfId="1094" quotePrefix="1" applyNumberFormat="1" applyFont="1" applyFill="1" applyBorder="1" applyAlignment="1">
      <alignment horizontal="left"/>
    </xf>
    <xf numFmtId="209" fontId="118" fillId="0" borderId="0" xfId="1094" applyNumberFormat="1" applyFont="1" applyFill="1"/>
    <xf numFmtId="164" fontId="12" fillId="0" borderId="22" xfId="1094" quotePrefix="1" applyNumberFormat="1" applyFont="1" applyFill="1" applyBorder="1" applyAlignment="1">
      <alignment horizontal="left"/>
    </xf>
    <xf numFmtId="171" fontId="12" fillId="0" borderId="22" xfId="1094" applyNumberFormat="1" applyFont="1" applyFill="1" applyBorder="1"/>
    <xf numFmtId="171" fontId="13" fillId="0" borderId="0" xfId="1094" applyNumberFormat="1" applyFill="1"/>
    <xf numFmtId="210" fontId="12" fillId="0" borderId="22" xfId="1094" applyNumberFormat="1" applyFont="1" applyFill="1" applyBorder="1"/>
    <xf numFmtId="164" fontId="12" fillId="0" borderId="16" xfId="1094" quotePrefix="1" applyNumberFormat="1" applyFont="1" applyFill="1" applyBorder="1" applyAlignment="1">
      <alignment horizontal="left"/>
    </xf>
    <xf numFmtId="164" fontId="12" fillId="0" borderId="16" xfId="1094" applyNumberFormat="1" applyFont="1" applyFill="1" applyBorder="1"/>
    <xf numFmtId="171" fontId="12" fillId="0" borderId="16" xfId="1094" applyNumberFormat="1" applyFont="1" applyFill="1" applyBorder="1" applyAlignment="1">
      <alignment horizontal="right"/>
    </xf>
    <xf numFmtId="171" fontId="12" fillId="0" borderId="16" xfId="1094" applyNumberFormat="1" applyFont="1" applyFill="1" applyBorder="1"/>
    <xf numFmtId="210" fontId="12" fillId="0" borderId="16" xfId="1094" applyNumberFormat="1" applyFont="1" applyFill="1" applyBorder="1"/>
    <xf numFmtId="164" fontId="17" fillId="0" borderId="0" xfId="1069" applyNumberFormat="1" applyFont="1" applyFill="1" applyBorder="1"/>
    <xf numFmtId="171" fontId="12" fillId="0" borderId="0" xfId="1094" applyNumberFormat="1" applyFont="1" applyFill="1" applyBorder="1" applyAlignment="1">
      <alignment horizontal="right"/>
    </xf>
    <xf numFmtId="210" fontId="12" fillId="0" borderId="0" xfId="1094" applyNumberFormat="1" applyFont="1" applyFill="1" applyBorder="1"/>
    <xf numFmtId="164" fontId="17" fillId="0" borderId="0" xfId="1094" applyNumberFormat="1" applyFont="1" applyFill="1" applyBorder="1"/>
    <xf numFmtId="164" fontId="75" fillId="0" borderId="0" xfId="1069" applyNumberFormat="1" applyFont="1" applyFill="1" applyBorder="1"/>
    <xf numFmtId="164" fontId="83" fillId="0" borderId="0" xfId="1094" applyNumberFormat="1" applyFont="1" applyFill="1"/>
    <xf numFmtId="164" fontId="75" fillId="0" borderId="0" xfId="1094" applyNumberFormat="1" applyFont="1" applyFill="1" applyBorder="1"/>
    <xf numFmtId="179" fontId="118" fillId="0" borderId="0" xfId="1094" applyNumberFormat="1" applyFont="1" applyFill="1"/>
    <xf numFmtId="209" fontId="13" fillId="0" borderId="0" xfId="1094" applyNumberFormat="1" applyFill="1"/>
    <xf numFmtId="211" fontId="118" fillId="0" borderId="0" xfId="1094" applyNumberFormat="1" applyFont="1" applyFill="1"/>
    <xf numFmtId="164" fontId="118" fillId="0" borderId="0" xfId="1094" applyNumberFormat="1" applyFont="1" applyFill="1"/>
    <xf numFmtId="39" fontId="13" fillId="0" borderId="0" xfId="1094" applyNumberFormat="1" applyFill="1"/>
    <xf numFmtId="168" fontId="13" fillId="0" borderId="0" xfId="1094" applyNumberFormat="1" applyFill="1"/>
    <xf numFmtId="191" fontId="11" fillId="0" borderId="0" xfId="1024" applyNumberFormat="1" applyFont="1" applyProtection="1"/>
    <xf numFmtId="39" fontId="12" fillId="0" borderId="0" xfId="1024" applyNumberFormat="1" applyFont="1" applyFill="1" applyAlignment="1">
      <alignment horizontal="center"/>
    </xf>
    <xf numFmtId="167" fontId="15" fillId="0" borderId="0" xfId="1024" applyFont="1"/>
    <xf numFmtId="167" fontId="16" fillId="0" borderId="0" xfId="1024" quotePrefix="1" applyFont="1" applyAlignment="1" applyProtection="1">
      <alignment horizontal="left" vertical="center"/>
    </xf>
    <xf numFmtId="164" fontId="15" fillId="0" borderId="0" xfId="1024" applyNumberFormat="1" applyFont="1" applyFill="1"/>
    <xf numFmtId="167" fontId="17" fillId="0" borderId="0" xfId="1024" applyFont="1" applyBorder="1"/>
    <xf numFmtId="164" fontId="15" fillId="0" borderId="0" xfId="1024" applyNumberFormat="1" applyFont="1" applyFill="1" applyBorder="1"/>
    <xf numFmtId="164" fontId="15" fillId="0" borderId="15" xfId="1024" applyNumberFormat="1" applyFont="1" applyFill="1" applyBorder="1"/>
    <xf numFmtId="49" fontId="12" fillId="29" borderId="21" xfId="1024" applyNumberFormat="1" applyFont="1" applyFill="1" applyBorder="1"/>
    <xf numFmtId="164" fontId="12" fillId="29" borderId="14" xfId="1024" applyNumberFormat="1" applyFont="1" applyFill="1" applyBorder="1" applyAlignment="1">
      <alignment horizontal="center"/>
    </xf>
    <xf numFmtId="49" fontId="12" fillId="29" borderId="0" xfId="1024" applyNumberFormat="1" applyFont="1" applyFill="1" applyBorder="1" applyAlignment="1">
      <alignment horizontal="center"/>
    </xf>
    <xf numFmtId="164" fontId="15" fillId="29" borderId="0" xfId="1024" applyNumberFormat="1" applyFont="1" applyFill="1" applyBorder="1" applyAlignment="1">
      <alignment horizontal="center" vertical="center"/>
    </xf>
    <xf numFmtId="164" fontId="15" fillId="29" borderId="0" xfId="1024" applyNumberFormat="1" applyFont="1" applyFill="1" applyBorder="1" applyAlignment="1">
      <alignment horizontal="center"/>
    </xf>
    <xf numFmtId="49" fontId="12" fillId="29" borderId="15" xfId="1024" applyNumberFormat="1" applyFont="1" applyFill="1" applyBorder="1"/>
    <xf numFmtId="167" fontId="15" fillId="29" borderId="15" xfId="1024" applyFont="1" applyFill="1" applyBorder="1" applyAlignment="1">
      <alignment horizontal="center" vertical="center"/>
    </xf>
    <xf numFmtId="164" fontId="15" fillId="29" borderId="15" xfId="1024" applyNumberFormat="1" applyFont="1" applyFill="1" applyBorder="1" applyAlignment="1">
      <alignment horizontal="center"/>
    </xf>
    <xf numFmtId="49" fontId="12" fillId="0" borderId="0" xfId="1024" applyNumberFormat="1" applyFont="1" applyFill="1" applyBorder="1" applyAlignment="1">
      <alignment horizontal="left"/>
    </xf>
    <xf numFmtId="171" fontId="12" fillId="0" borderId="0" xfId="1024" applyNumberFormat="1" applyFont="1" applyFill="1" applyBorder="1" applyAlignment="1">
      <alignment horizontal="right"/>
    </xf>
    <xf numFmtId="171" fontId="12" fillId="0" borderId="0" xfId="1024" applyNumberFormat="1" applyFont="1" applyFill="1" applyBorder="1"/>
    <xf numFmtId="49" fontId="12" fillId="62" borderId="0" xfId="1024" applyNumberFormat="1" applyFont="1" applyFill="1" applyBorder="1" applyAlignment="1">
      <alignment horizontal="left"/>
    </xf>
    <xf numFmtId="171" fontId="12" fillId="23" borderId="0" xfId="1024" applyNumberFormat="1" applyFont="1" applyFill="1" applyBorder="1" applyAlignment="1">
      <alignment horizontal="right"/>
    </xf>
    <xf numFmtId="171" fontId="12" fillId="23" borderId="0" xfId="1024" applyNumberFormat="1" applyFont="1" applyFill="1" applyBorder="1"/>
    <xf numFmtId="171" fontId="12" fillId="62" borderId="0" xfId="1024" applyNumberFormat="1" applyFont="1" applyFill="1" applyBorder="1" applyAlignment="1">
      <alignment horizontal="right"/>
    </xf>
    <xf numFmtId="49" fontId="12" fillId="29" borderId="0" xfId="1024" applyNumberFormat="1" applyFont="1" applyFill="1" applyBorder="1" applyAlignment="1">
      <alignment horizontal="left"/>
    </xf>
    <xf numFmtId="171" fontId="12" fillId="62" borderId="0" xfId="1024" applyNumberFormat="1" applyFont="1" applyFill="1" applyBorder="1"/>
    <xf numFmtId="171" fontId="12" fillId="29" borderId="0" xfId="1024" applyNumberFormat="1" applyFont="1" applyFill="1" applyBorder="1" applyAlignment="1">
      <alignment horizontal="left"/>
    </xf>
    <xf numFmtId="49" fontId="12" fillId="0" borderId="18" xfId="1024" applyNumberFormat="1" applyFont="1" applyFill="1" applyBorder="1" applyAlignment="1">
      <alignment horizontal="left"/>
    </xf>
    <xf numFmtId="171" fontId="12" fillId="0" borderId="18" xfId="1024" applyNumberFormat="1" applyFont="1" applyFill="1" applyBorder="1" applyAlignment="1">
      <alignment horizontal="right"/>
    </xf>
    <xf numFmtId="171" fontId="12" fillId="0" borderId="18" xfId="1024" applyNumberFormat="1" applyFont="1" applyFill="1" applyBorder="1"/>
    <xf numFmtId="49" fontId="17" fillId="0" borderId="0" xfId="1024" applyNumberFormat="1" applyFont="1" applyFill="1" applyBorder="1"/>
    <xf numFmtId="2" fontId="15" fillId="0" borderId="0" xfId="1024" applyNumberFormat="1" applyFont="1" applyFill="1" applyBorder="1" applyAlignment="1">
      <alignment horizontal="left"/>
    </xf>
    <xf numFmtId="167" fontId="15" fillId="0" borderId="0" xfId="1024" applyFont="1" applyFill="1" applyBorder="1" applyAlignment="1">
      <alignment horizontal="center"/>
    </xf>
    <xf numFmtId="170" fontId="15" fillId="0" borderId="0" xfId="1024" applyNumberFormat="1" applyFont="1" applyFill="1" applyBorder="1" applyAlignment="1">
      <alignment horizontal="right"/>
    </xf>
    <xf numFmtId="167" fontId="15" fillId="0" borderId="0" xfId="1024" applyFont="1" applyFill="1" applyBorder="1" applyAlignment="1">
      <alignment horizontal="right"/>
    </xf>
    <xf numFmtId="1" fontId="15" fillId="0" borderId="0" xfId="1024" applyNumberFormat="1" applyFont="1" applyFill="1" applyBorder="1" applyAlignment="1">
      <alignment horizontal="center"/>
    </xf>
    <xf numFmtId="202" fontId="15" fillId="0" borderId="0" xfId="1024" applyNumberFormat="1" applyFont="1" applyFill="1" applyBorder="1" applyAlignment="1">
      <alignment horizontal="center"/>
    </xf>
    <xf numFmtId="212" fontId="15" fillId="0" borderId="0" xfId="1024" applyNumberFormat="1" applyFont="1" applyFill="1" applyBorder="1" applyAlignment="1">
      <alignment horizontal="center"/>
    </xf>
    <xf numFmtId="49" fontId="15" fillId="0" borderId="0" xfId="1024" applyNumberFormat="1" applyFont="1" applyFill="1" applyBorder="1"/>
    <xf numFmtId="170" fontId="15" fillId="0" borderId="0" xfId="1024" applyNumberFormat="1" applyFont="1" applyFill="1" applyBorder="1"/>
    <xf numFmtId="2" fontId="15" fillId="0" borderId="0" xfId="1024" applyNumberFormat="1" applyFont="1" applyFill="1" applyBorder="1" applyAlignment="1">
      <alignment horizontal="center"/>
    </xf>
    <xf numFmtId="164" fontId="17" fillId="0" borderId="0" xfId="1024" applyNumberFormat="1" applyFont="1" applyFill="1" applyBorder="1"/>
    <xf numFmtId="49" fontId="84" fillId="0" borderId="0" xfId="1093" applyNumberFormat="1" applyFont="1" applyFill="1" applyBorder="1" applyAlignment="1">
      <alignment horizontal="left"/>
    </xf>
    <xf numFmtId="203" fontId="15" fillId="0" borderId="0" xfId="1024" applyNumberFormat="1" applyFont="1" applyBorder="1"/>
    <xf numFmtId="164" fontId="15" fillId="0" borderId="0" xfId="1024" applyNumberFormat="1" applyFont="1" applyFill="1" applyBorder="1" applyAlignment="1">
      <alignment wrapText="1"/>
    </xf>
    <xf numFmtId="164" fontId="85" fillId="0" borderId="0" xfId="1024" applyNumberFormat="1" applyFont="1" applyFill="1" applyBorder="1"/>
    <xf numFmtId="1" fontId="85" fillId="0" borderId="0" xfId="1024" applyNumberFormat="1" applyFont="1" applyFill="1" applyBorder="1" applyAlignment="1">
      <alignment horizontal="right"/>
    </xf>
    <xf numFmtId="167" fontId="11" fillId="0" borderId="0" xfId="1093" quotePrefix="1" applyFont="1" applyAlignment="1" applyProtection="1">
      <alignment horizontal="left" vertical="center"/>
    </xf>
    <xf numFmtId="170" fontId="15" fillId="0" borderId="0" xfId="1093" applyNumberFormat="1" applyFont="1" applyAlignment="1" applyProtection="1">
      <alignment horizontal="centerContinuous"/>
    </xf>
    <xf numFmtId="167" fontId="15" fillId="0" borderId="0" xfId="1093" applyFont="1" applyAlignment="1" applyProtection="1">
      <alignment horizontal="centerContinuous"/>
    </xf>
    <xf numFmtId="167" fontId="16" fillId="0" borderId="0" xfId="1093" applyFont="1" applyAlignment="1" applyProtection="1">
      <alignment horizontal="left"/>
    </xf>
    <xf numFmtId="213" fontId="15" fillId="0" borderId="0" xfId="901" applyNumberFormat="1" applyFont="1" applyAlignment="1" applyProtection="1">
      <alignment horizontal="centerContinuous"/>
    </xf>
    <xf numFmtId="171" fontId="15" fillId="0" borderId="0" xfId="1093" applyNumberFormat="1" applyFont="1" applyBorder="1" applyAlignment="1" applyProtection="1">
      <alignment horizontal="right"/>
    </xf>
    <xf numFmtId="167" fontId="17" fillId="0" borderId="0" xfId="1093" quotePrefix="1" applyFont="1" applyBorder="1" applyAlignment="1" applyProtection="1">
      <alignment horizontal="left"/>
    </xf>
    <xf numFmtId="167" fontId="15" fillId="0" borderId="0" xfId="1093" applyFont="1" applyProtection="1"/>
    <xf numFmtId="167" fontId="15" fillId="29" borderId="14" xfId="1093" applyFont="1" applyFill="1" applyBorder="1" applyProtection="1"/>
    <xf numFmtId="167" fontId="12" fillId="29" borderId="0" xfId="1093" applyFont="1" applyFill="1" applyBorder="1" applyAlignment="1" applyProtection="1">
      <alignment horizontal="center"/>
    </xf>
    <xf numFmtId="167" fontId="12" fillId="29" borderId="0" xfId="1093" applyFont="1" applyFill="1" applyBorder="1" applyProtection="1"/>
    <xf numFmtId="168" fontId="12" fillId="29" borderId="0" xfId="1093" applyNumberFormat="1" applyFont="1" applyFill="1" applyBorder="1" applyAlignment="1" applyProtection="1">
      <alignment horizontal="center"/>
    </xf>
    <xf numFmtId="167" fontId="12" fillId="29" borderId="13" xfId="1093" applyFont="1" applyFill="1" applyBorder="1" applyProtection="1"/>
    <xf numFmtId="171" fontId="12" fillId="0" borderId="0" xfId="1093" applyNumberFormat="1" applyFont="1" applyFill="1" applyBorder="1" applyProtection="1"/>
    <xf numFmtId="171" fontId="12" fillId="0" borderId="0" xfId="1093" applyNumberFormat="1" applyFont="1" applyFill="1" applyBorder="1" applyAlignment="1" applyProtection="1">
      <alignment horizontal="right"/>
    </xf>
    <xf numFmtId="49" fontId="12" fillId="23" borderId="0" xfId="1093" applyNumberFormat="1" applyFont="1" applyFill="1" applyBorder="1" applyProtection="1"/>
    <xf numFmtId="171" fontId="12" fillId="23" borderId="0" xfId="1093" applyNumberFormat="1" applyFont="1" applyFill="1" applyBorder="1" applyAlignment="1" applyProtection="1">
      <alignment horizontal="right"/>
    </xf>
    <xf numFmtId="49" fontId="12" fillId="0" borderId="0" xfId="1093" applyNumberFormat="1" applyFont="1" applyFill="1" applyBorder="1" applyProtection="1"/>
    <xf numFmtId="167" fontId="12" fillId="29" borderId="0" xfId="1093" applyFont="1" applyFill="1" applyBorder="1" applyAlignment="1" applyProtection="1">
      <alignment horizontal="left"/>
    </xf>
    <xf numFmtId="49" fontId="12" fillId="29" borderId="0" xfId="1093" applyNumberFormat="1" applyFont="1" applyFill="1" applyBorder="1" applyAlignment="1" applyProtection="1">
      <alignment horizontal="center"/>
    </xf>
    <xf numFmtId="172" fontId="12" fillId="29" borderId="0" xfId="1093" applyNumberFormat="1" applyFont="1" applyFill="1" applyBorder="1" applyAlignment="1" applyProtection="1">
      <alignment horizontal="right"/>
    </xf>
    <xf numFmtId="214" fontId="12" fillId="29" borderId="0" xfId="1093" applyNumberFormat="1" applyFont="1" applyFill="1" applyBorder="1" applyAlignment="1" applyProtection="1">
      <alignment horizontal="right"/>
    </xf>
    <xf numFmtId="215" fontId="12" fillId="29" borderId="0" xfId="1093" applyNumberFormat="1" applyFont="1" applyFill="1" applyBorder="1" applyAlignment="1" applyProtection="1">
      <alignment horizontal="right"/>
    </xf>
    <xf numFmtId="167" fontId="12" fillId="0" borderId="18" xfId="1093" applyFont="1" applyFill="1" applyBorder="1" applyProtection="1"/>
    <xf numFmtId="216" fontId="12" fillId="0" borderId="18" xfId="1093" applyNumberFormat="1" applyFont="1" applyFill="1" applyBorder="1" applyProtection="1"/>
    <xf numFmtId="171" fontId="12" fillId="0" borderId="18" xfId="1093" applyNumberFormat="1" applyFont="1" applyFill="1" applyBorder="1" applyAlignment="1" applyProtection="1">
      <alignment horizontal="right"/>
    </xf>
    <xf numFmtId="167" fontId="84" fillId="0" borderId="0" xfId="1093" applyFont="1" applyBorder="1" applyProtection="1"/>
    <xf numFmtId="165" fontId="85" fillId="0" borderId="0" xfId="1093" applyNumberFormat="1" applyFont="1" applyFill="1" applyBorder="1" applyProtection="1"/>
    <xf numFmtId="171" fontId="85" fillId="0" borderId="0" xfId="1093" applyNumberFormat="1" applyFont="1" applyBorder="1" applyAlignment="1" applyProtection="1">
      <alignment horizontal="right"/>
    </xf>
    <xf numFmtId="171" fontId="85" fillId="0" borderId="0" xfId="1093" applyNumberFormat="1" applyFont="1" applyFill="1" applyBorder="1" applyProtection="1"/>
    <xf numFmtId="170" fontId="85" fillId="0" borderId="0" xfId="1093" applyNumberFormat="1" applyFont="1" applyFill="1" applyBorder="1" applyProtection="1"/>
    <xf numFmtId="217" fontId="85" fillId="0" borderId="0" xfId="1093" applyNumberFormat="1" applyFont="1" applyFill="1" applyBorder="1" applyProtection="1"/>
    <xf numFmtId="171" fontId="85" fillId="0" borderId="0" xfId="1093" applyNumberFormat="1" applyFont="1" applyFill="1" applyBorder="1" applyAlignment="1" applyProtection="1">
      <alignment horizontal="right"/>
    </xf>
    <xf numFmtId="218" fontId="85" fillId="0" borderId="0" xfId="1093" applyNumberFormat="1" applyFont="1" applyFill="1" applyBorder="1" applyProtection="1"/>
    <xf numFmtId="219" fontId="85" fillId="0" borderId="0" xfId="1093" applyNumberFormat="1" applyFont="1" applyFill="1" applyBorder="1" applyAlignment="1" applyProtection="1">
      <alignment horizontal="right"/>
    </xf>
    <xf numFmtId="203" fontId="85" fillId="0" borderId="0" xfId="1093" applyNumberFormat="1" applyFont="1" applyFill="1" applyBorder="1" applyProtection="1"/>
    <xf numFmtId="220" fontId="85" fillId="0" borderId="0" xfId="1093" applyNumberFormat="1" applyFont="1" applyFill="1" applyBorder="1" applyProtection="1"/>
    <xf numFmtId="221" fontId="85" fillId="0" borderId="0" xfId="1093" applyNumberFormat="1" applyFont="1" applyFill="1" applyBorder="1" applyProtection="1"/>
    <xf numFmtId="165" fontId="12" fillId="0" borderId="0" xfId="1093" applyNumberFormat="1" applyFont="1" applyFill="1"/>
    <xf numFmtId="166" fontId="85" fillId="0" borderId="0" xfId="1093" applyNumberFormat="1" applyFont="1" applyFill="1" applyBorder="1" applyProtection="1"/>
    <xf numFmtId="210" fontId="85" fillId="0" borderId="0" xfId="1093" applyNumberFormat="1" applyFont="1" applyFill="1" applyBorder="1" applyAlignment="1" applyProtection="1">
      <alignment horizontal="right"/>
    </xf>
    <xf numFmtId="167" fontId="71" fillId="0" borderId="0" xfId="1093" applyFont="1" applyAlignment="1" applyProtection="1">
      <alignment horizontal="centerContinuous"/>
    </xf>
    <xf numFmtId="172" fontId="12" fillId="0" borderId="0" xfId="1093" applyNumberFormat="1" applyFont="1" applyFill="1" applyBorder="1" applyAlignment="1" applyProtection="1">
      <alignment horizontal="right"/>
    </xf>
    <xf numFmtId="167" fontId="71" fillId="0" borderId="0" xfId="1093" applyFont="1" applyProtection="1"/>
    <xf numFmtId="170" fontId="15" fillId="0" borderId="0" xfId="1093" applyNumberFormat="1" applyFont="1" applyProtection="1"/>
    <xf numFmtId="167" fontId="12" fillId="29" borderId="21" xfId="1093" applyFont="1" applyFill="1" applyBorder="1" applyProtection="1"/>
    <xf numFmtId="167" fontId="12" fillId="29" borderId="21" xfId="1093" applyFont="1" applyFill="1" applyBorder="1" applyAlignment="1" applyProtection="1">
      <alignment horizontal="center"/>
    </xf>
    <xf numFmtId="167" fontId="15" fillId="29" borderId="0" xfId="1093" applyFont="1" applyFill="1" applyBorder="1" applyProtection="1"/>
    <xf numFmtId="49" fontId="12" fillId="0" borderId="0" xfId="1093" applyNumberFormat="1" applyFont="1" applyFill="1" applyBorder="1" applyAlignment="1" applyProtection="1">
      <alignment horizontal="left"/>
    </xf>
    <xf numFmtId="172" fontId="12" fillId="0" borderId="0" xfId="1093" applyNumberFormat="1" applyFont="1" applyBorder="1" applyProtection="1"/>
    <xf numFmtId="49" fontId="12" fillId="23" borderId="0" xfId="1093" applyNumberFormat="1" applyFont="1" applyFill="1" applyBorder="1" applyAlignment="1" applyProtection="1">
      <alignment horizontal="left"/>
    </xf>
    <xf numFmtId="172" fontId="12" fillId="23" borderId="0" xfId="1093" applyNumberFormat="1" applyFont="1" applyFill="1" applyBorder="1" applyAlignment="1" applyProtection="1">
      <alignment horizontal="right"/>
    </xf>
    <xf numFmtId="167" fontId="15" fillId="0" borderId="0" xfId="1093" applyFont="1" applyFill="1" applyAlignment="1">
      <alignment horizontal="right"/>
    </xf>
    <xf numFmtId="172" fontId="12" fillId="29" borderId="0" xfId="1093" applyNumberFormat="1" applyFont="1" applyFill="1" applyBorder="1" applyAlignment="1" applyProtection="1"/>
    <xf numFmtId="167" fontId="12" fillId="29" borderId="23" xfId="1093" applyFont="1" applyFill="1" applyBorder="1" applyProtection="1"/>
    <xf numFmtId="4" fontId="12" fillId="29" borderId="23" xfId="1093" applyNumberFormat="1" applyFont="1" applyFill="1" applyBorder="1" applyProtection="1"/>
    <xf numFmtId="167" fontId="12" fillId="0" borderId="0" xfId="1093" applyFont="1" applyFill="1" applyBorder="1" applyProtection="1"/>
    <xf numFmtId="167" fontId="12" fillId="23" borderId="0" xfId="1093" applyFont="1" applyFill="1" applyBorder="1" applyProtection="1"/>
    <xf numFmtId="171" fontId="12" fillId="23" borderId="0" xfId="1093" applyNumberFormat="1" applyFont="1" applyFill="1" applyBorder="1" applyProtection="1"/>
    <xf numFmtId="171" fontId="16" fillId="0" borderId="18" xfId="1093" applyNumberFormat="1" applyFont="1" applyFill="1" applyBorder="1" applyProtection="1"/>
    <xf numFmtId="167" fontId="17" fillId="0" borderId="0" xfId="1093" applyFont="1" applyFill="1" applyBorder="1" applyProtection="1"/>
    <xf numFmtId="170" fontId="17" fillId="0" borderId="0" xfId="1093" applyNumberFormat="1" applyFont="1" applyFill="1" applyBorder="1" applyAlignment="1" applyProtection="1">
      <alignment horizontal="right"/>
    </xf>
    <xf numFmtId="167" fontId="15" fillId="0" borderId="0" xfId="1093" applyFont="1" applyFill="1" applyBorder="1" applyProtection="1"/>
    <xf numFmtId="222" fontId="16" fillId="0" borderId="0" xfId="1093" applyNumberFormat="1" applyFont="1" applyFill="1" applyBorder="1" applyProtection="1"/>
    <xf numFmtId="167" fontId="17" fillId="0" borderId="0" xfId="1093" applyFont="1" applyBorder="1" applyProtection="1"/>
    <xf numFmtId="170" fontId="17" fillId="0" borderId="0" xfId="1093" applyNumberFormat="1" applyFont="1" applyBorder="1" applyAlignment="1" applyProtection="1">
      <alignment horizontal="right"/>
    </xf>
    <xf numFmtId="167" fontId="15" fillId="0" borderId="0" xfId="1093" applyFont="1" applyBorder="1" applyProtection="1"/>
    <xf numFmtId="167" fontId="12" fillId="0" borderId="0" xfId="1093" applyFont="1" applyBorder="1" applyProtection="1"/>
    <xf numFmtId="170" fontId="15" fillId="0" borderId="0" xfId="1093" applyNumberFormat="1" applyFont="1" applyBorder="1" applyProtection="1"/>
    <xf numFmtId="165" fontId="15" fillId="0" borderId="0" xfId="1093" applyNumberFormat="1" applyFont="1" applyBorder="1" applyProtection="1"/>
    <xf numFmtId="166" fontId="15" fillId="0" borderId="0" xfId="1093" applyNumberFormat="1" applyFont="1" applyBorder="1" applyProtection="1"/>
    <xf numFmtId="203" fontId="12" fillId="0" borderId="0" xfId="1093" applyNumberFormat="1" applyFont="1" applyBorder="1" applyProtection="1"/>
    <xf numFmtId="170" fontId="75" fillId="0" borderId="0" xfId="1093" applyNumberFormat="1" applyFont="1" applyFill="1" applyBorder="1" applyProtection="1"/>
    <xf numFmtId="223" fontId="12" fillId="0" borderId="0" xfId="1093" applyNumberFormat="1" applyFont="1" applyFill="1" applyBorder="1" applyAlignment="1" applyProtection="1">
      <alignment vertical="center"/>
    </xf>
    <xf numFmtId="170" fontId="12" fillId="0" borderId="0" xfId="1093" applyNumberFormat="1" applyFont="1" applyFill="1" applyBorder="1" applyProtection="1"/>
    <xf numFmtId="166" fontId="12" fillId="0" borderId="0" xfId="1093" applyNumberFormat="1" applyFont="1" applyFill="1" applyBorder="1" applyProtection="1"/>
    <xf numFmtId="203" fontId="12" fillId="0" borderId="0" xfId="1093" applyNumberFormat="1" applyFont="1" applyFill="1" applyBorder="1" applyProtection="1"/>
    <xf numFmtId="167" fontId="15" fillId="0" borderId="0" xfId="1093" applyFont="1" applyFill="1" applyBorder="1"/>
    <xf numFmtId="166" fontId="12" fillId="0" borderId="0" xfId="1093" applyNumberFormat="1" applyFont="1" applyBorder="1" applyProtection="1"/>
    <xf numFmtId="203" fontId="15" fillId="0" borderId="0" xfId="1093" applyNumberFormat="1" applyFont="1" applyBorder="1" applyProtection="1"/>
    <xf numFmtId="167" fontId="16" fillId="0" borderId="0" xfId="1093" quotePrefix="1" applyFont="1" applyAlignment="1" applyProtection="1">
      <alignment horizontal="left" vertical="center"/>
    </xf>
    <xf numFmtId="167" fontId="17" fillId="0" borderId="0" xfId="1093" applyFont="1" applyBorder="1"/>
    <xf numFmtId="49" fontId="12" fillId="29" borderId="14" xfId="1093" applyNumberFormat="1" applyFont="1" applyFill="1" applyBorder="1"/>
    <xf numFmtId="39" fontId="12" fillId="29" borderId="14" xfId="1093" applyNumberFormat="1" applyFont="1" applyFill="1" applyBorder="1" applyAlignment="1">
      <alignment horizontal="center"/>
    </xf>
    <xf numFmtId="164" fontId="12" fillId="29" borderId="14" xfId="1093" applyNumberFormat="1" applyFont="1" applyFill="1" applyBorder="1" applyAlignment="1">
      <alignment horizontal="center"/>
    </xf>
    <xf numFmtId="49" fontId="12" fillId="29" borderId="0" xfId="1093" applyNumberFormat="1" applyFont="1" applyFill="1" applyBorder="1" applyAlignment="1">
      <alignment horizontal="center"/>
    </xf>
    <xf numFmtId="164" fontId="15" fillId="29" borderId="0" xfId="1093" applyNumberFormat="1" applyFont="1" applyFill="1" applyBorder="1" applyAlignment="1">
      <alignment horizontal="center"/>
    </xf>
    <xf numFmtId="164" fontId="15" fillId="29" borderId="24" xfId="1093" applyNumberFormat="1" applyFont="1" applyFill="1" applyBorder="1" applyAlignment="1">
      <alignment horizontal="center"/>
    </xf>
    <xf numFmtId="49" fontId="12" fillId="29" borderId="15" xfId="1093" applyNumberFormat="1" applyFont="1" applyFill="1" applyBorder="1"/>
    <xf numFmtId="164" fontId="15" fillId="29" borderId="16" xfId="1093" applyNumberFormat="1" applyFont="1" applyFill="1" applyBorder="1" applyAlignment="1">
      <alignment horizontal="center"/>
    </xf>
    <xf numFmtId="164" fontId="15" fillId="29" borderId="15" xfId="1093" applyNumberFormat="1" applyFont="1" applyFill="1" applyBorder="1" applyAlignment="1">
      <alignment horizontal="center"/>
    </xf>
    <xf numFmtId="167" fontId="15" fillId="29" borderId="15" xfId="1093" applyFont="1" applyFill="1" applyBorder="1" applyAlignment="1">
      <alignment horizontal="center" vertical="center"/>
    </xf>
    <xf numFmtId="49" fontId="12" fillId="0" borderId="0" xfId="1093" applyNumberFormat="1" applyFont="1" applyFill="1" applyBorder="1" applyAlignment="1">
      <alignment horizontal="left"/>
    </xf>
    <xf numFmtId="177" fontId="12" fillId="0" borderId="0" xfId="1093" applyNumberFormat="1" applyFont="1" applyFill="1" applyBorder="1" applyAlignment="1">
      <alignment horizontal="center"/>
    </xf>
    <xf numFmtId="224" fontId="12" fillId="0" borderId="0" xfId="1093" applyNumberFormat="1" applyFont="1" applyFill="1" applyBorder="1" applyAlignment="1">
      <alignment horizontal="right"/>
    </xf>
    <xf numFmtId="40" fontId="12" fillId="0" borderId="0" xfId="1093" applyNumberFormat="1" applyFont="1" applyFill="1" applyBorder="1" applyAlignment="1">
      <alignment horizontal="right"/>
    </xf>
    <xf numFmtId="171" fontId="12" fillId="0" borderId="0" xfId="1093" applyNumberFormat="1" applyFont="1" applyFill="1" applyBorder="1" applyAlignment="1">
      <alignment horizontal="right"/>
    </xf>
    <xf numFmtId="167" fontId="12" fillId="0" borderId="0" xfId="1093" applyFont="1"/>
    <xf numFmtId="49" fontId="12" fillId="23" borderId="0" xfId="1093" applyNumberFormat="1" applyFont="1" applyFill="1" applyBorder="1" applyAlignment="1">
      <alignment horizontal="left"/>
    </xf>
    <xf numFmtId="177" fontId="12" fillId="23" borderId="0" xfId="1093" applyNumberFormat="1" applyFont="1" applyFill="1" applyBorder="1" applyAlignment="1">
      <alignment horizontal="center"/>
    </xf>
    <xf numFmtId="224" fontId="12" fillId="23" borderId="0" xfId="1093" applyNumberFormat="1" applyFont="1" applyFill="1" applyBorder="1" applyAlignment="1">
      <alignment horizontal="right"/>
    </xf>
    <xf numFmtId="171" fontId="12" fillId="23" borderId="0" xfId="1093" applyNumberFormat="1" applyFont="1" applyFill="1" applyBorder="1" applyAlignment="1">
      <alignment horizontal="right"/>
    </xf>
    <xf numFmtId="225" fontId="12" fillId="0" borderId="0" xfId="1093" applyNumberFormat="1" applyFont="1" applyFill="1" applyBorder="1" applyAlignment="1">
      <alignment horizontal="right"/>
    </xf>
    <xf numFmtId="205" fontId="12" fillId="0" borderId="0" xfId="1093" applyNumberFormat="1" applyFont="1" applyFill="1" applyBorder="1" applyAlignment="1">
      <alignment horizontal="right"/>
    </xf>
    <xf numFmtId="176" fontId="12" fillId="0" borderId="0" xfId="1093" applyNumberFormat="1" applyFont="1" applyFill="1" applyBorder="1" applyAlignment="1">
      <alignment horizontal="center"/>
    </xf>
    <xf numFmtId="166" fontId="12" fillId="0" borderId="0" xfId="1093" applyNumberFormat="1" applyFont="1"/>
    <xf numFmtId="222" fontId="12" fillId="0" borderId="0" xfId="1093" applyNumberFormat="1" applyFont="1" applyFill="1" applyBorder="1" applyAlignment="1">
      <alignment horizontal="right"/>
    </xf>
    <xf numFmtId="226" fontId="12" fillId="0" borderId="0" xfId="1093" applyNumberFormat="1" applyFont="1" applyFill="1" applyBorder="1" applyAlignment="1">
      <alignment horizontal="right"/>
    </xf>
    <xf numFmtId="177" fontId="12" fillId="29" borderId="0" xfId="1024" applyNumberFormat="1" applyFont="1" applyFill="1" applyBorder="1" applyAlignment="1">
      <alignment horizontal="center"/>
    </xf>
    <xf numFmtId="224" fontId="12" fillId="29" borderId="0" xfId="1093" applyNumberFormat="1" applyFont="1" applyFill="1" applyBorder="1" applyAlignment="1">
      <alignment horizontal="right"/>
    </xf>
    <xf numFmtId="224" fontId="12" fillId="29" borderId="0" xfId="1024" applyNumberFormat="1" applyFont="1" applyFill="1" applyBorder="1" applyAlignment="1">
      <alignment horizontal="right"/>
    </xf>
    <xf numFmtId="171" fontId="12" fillId="29" borderId="0" xfId="1093" applyNumberFormat="1" applyFont="1" applyFill="1" applyBorder="1" applyAlignment="1">
      <alignment horizontal="right"/>
    </xf>
    <xf numFmtId="204" fontId="12" fillId="29" borderId="0" xfId="905" applyNumberFormat="1" applyFont="1" applyFill="1" applyBorder="1" applyAlignment="1">
      <alignment horizontal="right"/>
    </xf>
    <xf numFmtId="177" fontId="12" fillId="0" borderId="0" xfId="1024" applyNumberFormat="1" applyFont="1" applyFill="1" applyBorder="1" applyAlignment="1">
      <alignment horizontal="center"/>
    </xf>
    <xf numFmtId="224" fontId="12" fillId="0" borderId="0" xfId="1024" applyNumberFormat="1" applyFont="1" applyFill="1" applyBorder="1" applyAlignment="1">
      <alignment horizontal="right"/>
    </xf>
    <xf numFmtId="222" fontId="12" fillId="0" borderId="0" xfId="1024" applyNumberFormat="1" applyFont="1" applyFill="1" applyBorder="1" applyAlignment="1">
      <alignment horizontal="right"/>
    </xf>
    <xf numFmtId="177" fontId="12" fillId="62" borderId="0" xfId="1024" applyNumberFormat="1" applyFont="1" applyFill="1" applyBorder="1" applyAlignment="1">
      <alignment horizontal="center"/>
    </xf>
    <xf numFmtId="224" fontId="12" fillId="62" borderId="0" xfId="1093" applyNumberFormat="1" applyFont="1" applyFill="1" applyBorder="1" applyAlignment="1">
      <alignment horizontal="right"/>
    </xf>
    <xf numFmtId="224" fontId="12" fillId="62" borderId="0" xfId="1024" applyNumberFormat="1" applyFont="1" applyFill="1" applyBorder="1" applyAlignment="1">
      <alignment horizontal="right"/>
    </xf>
    <xf numFmtId="222" fontId="12" fillId="62" borderId="0" xfId="1024" applyNumberFormat="1" applyFont="1" applyFill="1" applyBorder="1" applyAlignment="1">
      <alignment horizontal="right"/>
    </xf>
    <xf numFmtId="225" fontId="12" fillId="0" borderId="0" xfId="1024" applyNumberFormat="1" applyFont="1" applyFill="1" applyBorder="1" applyAlignment="1">
      <alignment horizontal="center"/>
    </xf>
    <xf numFmtId="222" fontId="12" fillId="62" borderId="0" xfId="1093" applyNumberFormat="1" applyFont="1" applyFill="1" applyBorder="1" applyAlignment="1">
      <alignment horizontal="right"/>
    </xf>
    <xf numFmtId="204" fontId="12" fillId="0" borderId="0" xfId="905" applyNumberFormat="1" applyFont="1" applyFill="1" applyBorder="1" applyAlignment="1">
      <alignment horizontal="center"/>
    </xf>
    <xf numFmtId="204" fontId="12" fillId="0" borderId="0" xfId="1093" applyNumberFormat="1" applyFont="1" applyFill="1" applyBorder="1" applyAlignment="1">
      <alignment horizontal="right"/>
    </xf>
    <xf numFmtId="227" fontId="12" fillId="0" borderId="0" xfId="1024" applyNumberFormat="1" applyFont="1" applyFill="1" applyBorder="1" applyAlignment="1">
      <alignment horizontal="right"/>
    </xf>
    <xf numFmtId="222" fontId="12" fillId="29" borderId="0" xfId="1024" applyNumberFormat="1" applyFont="1" applyFill="1" applyBorder="1" applyAlignment="1">
      <alignment horizontal="right"/>
    </xf>
    <xf numFmtId="167" fontId="12" fillId="0" borderId="0" xfId="1093" applyFont="1" applyFill="1"/>
    <xf numFmtId="204" fontId="12" fillId="0" borderId="0" xfId="905" applyNumberFormat="1" applyFont="1" applyFill="1" applyBorder="1" applyAlignment="1">
      <alignment horizontal="right"/>
    </xf>
    <xf numFmtId="171" fontId="12" fillId="62" borderId="0" xfId="1093" applyNumberFormat="1" applyFont="1" applyFill="1" applyBorder="1" applyAlignment="1">
      <alignment horizontal="right"/>
    </xf>
    <xf numFmtId="204" fontId="12" fillId="62" borderId="0" xfId="905" applyNumberFormat="1" applyFont="1" applyFill="1" applyBorder="1" applyAlignment="1">
      <alignment horizontal="right"/>
    </xf>
    <xf numFmtId="227" fontId="12" fillId="62" borderId="0" xfId="1093" applyNumberFormat="1" applyFont="1" applyFill="1" applyBorder="1" applyAlignment="1">
      <alignment horizontal="right"/>
    </xf>
    <xf numFmtId="227" fontId="12" fillId="0" borderId="0" xfId="1093" applyNumberFormat="1" applyFont="1" applyFill="1" applyBorder="1" applyAlignment="1">
      <alignment horizontal="right"/>
    </xf>
    <xf numFmtId="210" fontId="12" fillId="0" borderId="0" xfId="1093" applyNumberFormat="1" applyFont="1" applyFill="1" applyBorder="1" applyAlignment="1">
      <alignment horizontal="right"/>
    </xf>
    <xf numFmtId="217" fontId="12" fillId="0" borderId="0" xfId="1093" applyNumberFormat="1" applyFont="1"/>
    <xf numFmtId="39" fontId="12" fillId="0" borderId="0" xfId="1024" applyNumberFormat="1" applyFont="1" applyFill="1" applyBorder="1" applyAlignment="1">
      <alignment horizontal="right"/>
    </xf>
    <xf numFmtId="39" fontId="12" fillId="62" borderId="0" xfId="1024" applyNumberFormat="1" applyFont="1" applyFill="1" applyBorder="1" applyAlignment="1">
      <alignment horizontal="right"/>
    </xf>
    <xf numFmtId="225" fontId="12" fillId="62" borderId="0" xfId="1024" applyNumberFormat="1" applyFont="1" applyFill="1" applyBorder="1" applyAlignment="1">
      <alignment horizontal="center"/>
    </xf>
    <xf numFmtId="225" fontId="12" fillId="62" borderId="0" xfId="1093" applyNumberFormat="1" applyFont="1" applyFill="1" applyBorder="1" applyAlignment="1">
      <alignment horizontal="center"/>
    </xf>
    <xf numFmtId="177" fontId="12" fillId="0" borderId="18" xfId="1024" applyNumberFormat="1" applyFont="1" applyFill="1" applyBorder="1" applyAlignment="1">
      <alignment horizontal="center"/>
    </xf>
    <xf numFmtId="224" fontId="12" fillId="0" borderId="18" xfId="1024" applyNumberFormat="1" applyFont="1" applyFill="1" applyBorder="1" applyAlignment="1">
      <alignment horizontal="right"/>
    </xf>
    <xf numFmtId="222" fontId="12" fillId="0" borderId="18" xfId="1024" applyNumberFormat="1" applyFont="1" applyFill="1" applyBorder="1" applyAlignment="1">
      <alignment horizontal="right"/>
    </xf>
    <xf numFmtId="49" fontId="17" fillId="0" borderId="0" xfId="1093" applyNumberFormat="1" applyFont="1" applyFill="1" applyBorder="1"/>
    <xf numFmtId="164" fontId="89" fillId="0" borderId="33" xfId="1093" applyNumberFormat="1" applyFont="1" applyFill="1" applyBorder="1" applyAlignment="1">
      <alignment horizontal="right"/>
    </xf>
    <xf numFmtId="165" fontId="15" fillId="0" borderId="0" xfId="1093" applyNumberFormat="1" applyFont="1" applyFill="1" applyBorder="1"/>
    <xf numFmtId="228" fontId="12" fillId="0" borderId="0" xfId="1093" applyNumberFormat="1" applyFont="1" applyFill="1" applyBorder="1" applyAlignment="1">
      <alignment horizontal="center"/>
    </xf>
    <xf numFmtId="49" fontId="84" fillId="0" borderId="0" xfId="1093" applyNumberFormat="1" applyFont="1" applyFill="1" applyBorder="1"/>
    <xf numFmtId="165" fontId="15" fillId="0" borderId="0" xfId="1093" applyNumberFormat="1" applyFont="1" applyBorder="1"/>
    <xf numFmtId="203" fontId="15" fillId="0" borderId="0" xfId="1093" applyNumberFormat="1" applyFont="1" applyBorder="1"/>
    <xf numFmtId="2" fontId="15" fillId="0" borderId="0" xfId="1093" applyNumberFormat="1" applyFont="1" applyBorder="1"/>
    <xf numFmtId="201" fontId="15" fillId="0" borderId="0" xfId="1093" applyNumberFormat="1" applyFont="1" applyBorder="1"/>
    <xf numFmtId="166" fontId="15" fillId="0" borderId="0" xfId="1093" applyNumberFormat="1" applyFont="1" applyBorder="1"/>
    <xf numFmtId="217" fontId="15" fillId="0" borderId="0" xfId="1093" applyNumberFormat="1" applyFont="1" applyBorder="1"/>
    <xf numFmtId="229" fontId="15" fillId="0" borderId="0" xfId="1093" applyNumberFormat="1" applyFont="1" applyBorder="1"/>
    <xf numFmtId="220" fontId="15" fillId="0" borderId="0" xfId="1093" applyNumberFormat="1" applyFont="1" applyBorder="1"/>
    <xf numFmtId="195" fontId="15" fillId="0" borderId="0" xfId="1093" applyNumberFormat="1" applyFont="1" applyBorder="1"/>
    <xf numFmtId="219" fontId="12" fillId="0" borderId="0" xfId="1093" applyNumberFormat="1" applyFont="1" applyFill="1" applyBorder="1"/>
    <xf numFmtId="49" fontId="85" fillId="0" borderId="0" xfId="1093" applyNumberFormat="1" applyFont="1" applyFill="1" applyBorder="1" applyAlignment="1">
      <alignment horizontal="left"/>
    </xf>
    <xf numFmtId="203" fontId="15" fillId="0" borderId="0" xfId="1093" applyNumberFormat="1" applyFont="1" applyFill="1" applyBorder="1"/>
    <xf numFmtId="0" fontId="11" fillId="0" borderId="0" xfId="1043" quotePrefix="1" applyFont="1" applyFill="1" applyBorder="1" applyAlignment="1" applyProtection="1">
      <alignment horizontal="left" vertical="center"/>
    </xf>
    <xf numFmtId="0" fontId="12" fillId="0" borderId="0" xfId="1043" applyFont="1" applyFill="1" applyBorder="1"/>
    <xf numFmtId="0" fontId="16" fillId="0" borderId="0" xfId="1043" applyFont="1" applyFill="1" applyBorder="1" applyAlignment="1" applyProtection="1">
      <alignment horizontal="left"/>
    </xf>
    <xf numFmtId="0" fontId="12" fillId="0" borderId="0" xfId="1043" applyFont="1" applyFill="1" applyBorder="1" applyAlignment="1"/>
    <xf numFmtId="49" fontId="12" fillId="29" borderId="18" xfId="1043" applyNumberFormat="1" applyFont="1" applyFill="1" applyBorder="1" applyAlignment="1">
      <alignment horizontal="center" vertical="center"/>
    </xf>
    <xf numFmtId="174" fontId="12" fillId="0" borderId="0" xfId="918" applyFont="1" applyFill="1" applyBorder="1"/>
    <xf numFmtId="175" fontId="12" fillId="0" borderId="0" xfId="929" applyNumberFormat="1" applyFont="1" applyFill="1" applyBorder="1"/>
    <xf numFmtId="174" fontId="12" fillId="23" borderId="0" xfId="918" applyFont="1" applyFill="1" applyBorder="1"/>
    <xf numFmtId="175" fontId="12" fillId="23" borderId="0" xfId="929" applyNumberFormat="1" applyFont="1" applyFill="1" applyBorder="1"/>
    <xf numFmtId="175" fontId="12" fillId="0" borderId="0" xfId="918" applyNumberFormat="1" applyFont="1" applyFill="1" applyBorder="1"/>
    <xf numFmtId="171" fontId="12" fillId="0" borderId="0" xfId="929" applyNumberFormat="1" applyFont="1" applyFill="1" applyBorder="1"/>
    <xf numFmtId="175" fontId="12" fillId="0" borderId="0" xfId="1043" applyNumberFormat="1" applyFont="1" applyFill="1" applyBorder="1"/>
    <xf numFmtId="174" fontId="12" fillId="0" borderId="0" xfId="918" quotePrefix="1" applyFont="1" applyFill="1" applyBorder="1"/>
    <xf numFmtId="0" fontId="12" fillId="0" borderId="18" xfId="1043" applyFont="1" applyFill="1" applyBorder="1"/>
    <xf numFmtId="175" fontId="12" fillId="0" borderId="18" xfId="918" applyNumberFormat="1" applyFont="1" applyFill="1" applyBorder="1"/>
    <xf numFmtId="0" fontId="17" fillId="0" borderId="0" xfId="1043" applyFont="1" applyFill="1" applyBorder="1"/>
    <xf numFmtId="0" fontId="84" fillId="0" borderId="0" xfId="1014" applyFont="1" applyFill="1" applyBorder="1" applyAlignment="1">
      <alignment horizontal="left" vertical="center"/>
    </xf>
    <xf numFmtId="164" fontId="12" fillId="29" borderId="19" xfId="1097" applyNumberFormat="1" applyFont="1" applyFill="1" applyBorder="1" applyAlignment="1" applyProtection="1">
      <alignment horizontal="center"/>
    </xf>
    <xf numFmtId="49" fontId="12" fillId="29" borderId="14" xfId="1097" applyNumberFormat="1" applyFont="1" applyFill="1" applyBorder="1" applyAlignment="1" applyProtection="1">
      <alignment horizontal="center" vertical="center"/>
    </xf>
    <xf numFmtId="49" fontId="12" fillId="29" borderId="15" xfId="1097" applyNumberFormat="1" applyFont="1" applyFill="1" applyBorder="1" applyAlignment="1" applyProtection="1">
      <alignment horizontal="center" vertical="center"/>
    </xf>
    <xf numFmtId="168" fontId="12" fillId="29" borderId="20" xfId="1097" applyNumberFormat="1" applyFont="1" applyFill="1" applyBorder="1" applyAlignment="1" applyProtection="1">
      <alignment horizontal="center"/>
    </xf>
    <xf numFmtId="193" fontId="12" fillId="29" borderId="19" xfId="0" applyNumberFormat="1" applyFont="1" applyFill="1" applyBorder="1" applyAlignment="1">
      <alignment horizontal="center"/>
    </xf>
    <xf numFmtId="0" fontId="12" fillId="29" borderId="21" xfId="1090" applyFont="1" applyFill="1" applyBorder="1" applyAlignment="1">
      <alignment horizontal="center" vertical="center" wrapText="1"/>
    </xf>
    <xf numFmtId="0" fontId="12" fillId="29" borderId="23" xfId="1090" applyFont="1" applyFill="1" applyBorder="1" applyAlignment="1">
      <alignment horizontal="center" vertical="center" wrapText="1"/>
    </xf>
    <xf numFmtId="0" fontId="12" fillId="0" borderId="0" xfId="1090" applyFont="1" applyFill="1" applyBorder="1" applyAlignment="1">
      <alignment horizontal="left" wrapText="1"/>
    </xf>
    <xf numFmtId="0" fontId="15" fillId="0" borderId="21" xfId="1090" applyFont="1" applyFill="1" applyBorder="1" applyAlignment="1">
      <alignment horizontal="left"/>
    </xf>
    <xf numFmtId="0" fontId="12" fillId="29" borderId="21" xfId="1090" applyNumberFormat="1" applyFont="1" applyFill="1" applyBorder="1" applyAlignment="1">
      <alignment horizontal="center" vertical="center"/>
    </xf>
    <xf numFmtId="0" fontId="15" fillId="29" borderId="23" xfId="1090" applyNumberFormat="1" applyFont="1" applyFill="1" applyBorder="1" applyAlignment="1">
      <alignment horizontal="center" vertical="center"/>
    </xf>
    <xf numFmtId="0" fontId="15" fillId="0" borderId="0" xfId="1090" applyFont="1" applyBorder="1" applyAlignment="1">
      <alignment horizontal="left"/>
    </xf>
    <xf numFmtId="49" fontId="12" fillId="29" borderId="25" xfId="1090" applyNumberFormat="1" applyFont="1" applyFill="1" applyBorder="1" applyAlignment="1">
      <alignment horizontal="center" vertical="center" wrapText="1"/>
    </xf>
    <xf numFmtId="0" fontId="12" fillId="0" borderId="0" xfId="1090" quotePrefix="1" applyFont="1" applyAlignment="1">
      <alignment horizontal="left"/>
    </xf>
    <xf numFmtId="0" fontId="15" fillId="0" borderId="18" xfId="1090" quotePrefix="1" applyFont="1" applyBorder="1" applyAlignment="1">
      <alignment horizontal="left"/>
    </xf>
    <xf numFmtId="14" fontId="12" fillId="29" borderId="21" xfId="1090" applyNumberFormat="1" applyFont="1" applyFill="1" applyBorder="1" applyAlignment="1">
      <alignment horizontal="center" vertical="center"/>
    </xf>
    <xf numFmtId="0" fontId="42" fillId="0" borderId="21" xfId="1090" applyFont="1" applyBorder="1" applyAlignment="1">
      <alignment horizontal="center" vertical="center"/>
    </xf>
    <xf numFmtId="0" fontId="42" fillId="0" borderId="23" xfId="1090" applyFont="1" applyBorder="1" applyAlignment="1">
      <alignment horizontal="center" vertical="center"/>
    </xf>
    <xf numFmtId="0" fontId="12" fillId="29" borderId="20" xfId="1095" applyFont="1" applyFill="1" applyBorder="1" applyAlignment="1" applyProtection="1">
      <alignment horizontal="center"/>
    </xf>
    <xf numFmtId="164" fontId="12" fillId="29" borderId="27" xfId="1093" applyNumberFormat="1" applyFont="1" applyFill="1" applyBorder="1" applyAlignment="1">
      <alignment horizontal="center"/>
    </xf>
    <xf numFmtId="164" fontId="12" fillId="29" borderId="14" xfId="1093" applyNumberFormat="1" applyFont="1" applyFill="1" applyBorder="1" applyAlignment="1">
      <alignment horizontal="center" vertical="center"/>
    </xf>
    <xf numFmtId="164" fontId="12" fillId="29" borderId="15" xfId="1093" applyNumberFormat="1" applyFont="1" applyFill="1" applyBorder="1" applyAlignment="1">
      <alignment horizontal="center" vertical="center"/>
    </xf>
    <xf numFmtId="49" fontId="12" fillId="29" borderId="21" xfId="1093" applyNumberFormat="1" applyFont="1" applyFill="1" applyBorder="1" applyAlignment="1">
      <alignment horizontal="center" vertical="center"/>
    </xf>
    <xf numFmtId="49" fontId="12" fillId="29" borderId="15" xfId="1093" applyNumberFormat="1" applyFont="1" applyFill="1" applyBorder="1" applyAlignment="1">
      <alignment horizontal="center" vertical="center"/>
    </xf>
    <xf numFmtId="49" fontId="12" fillId="29" borderId="21" xfId="1093" applyNumberFormat="1" applyFont="1" applyFill="1" applyBorder="1" applyAlignment="1">
      <alignment horizontal="center" vertical="center" wrapText="1"/>
    </xf>
    <xf numFmtId="49" fontId="12" fillId="29" borderId="18" xfId="1093" applyNumberFormat="1" applyFont="1" applyFill="1" applyBorder="1" applyAlignment="1">
      <alignment horizontal="center" vertical="center" wrapText="1"/>
    </xf>
    <xf numFmtId="164" fontId="12" fillId="29" borderId="18" xfId="1093" applyNumberFormat="1" applyFont="1" applyFill="1" applyBorder="1" applyAlignment="1">
      <alignment horizontal="center"/>
    </xf>
    <xf numFmtId="164" fontId="12" fillId="29" borderId="14" xfId="1094" applyNumberFormat="1" applyFont="1" applyFill="1" applyBorder="1" applyAlignment="1">
      <alignment horizontal="left" vertical="center"/>
    </xf>
    <xf numFmtId="164" fontId="12" fillId="29" borderId="0" xfId="1094" applyNumberFormat="1" applyFont="1" applyFill="1" applyBorder="1" applyAlignment="1">
      <alignment horizontal="left" vertical="center"/>
    </xf>
    <xf numFmtId="164" fontId="12" fillId="29" borderId="15" xfId="1094" applyNumberFormat="1" applyFont="1" applyFill="1" applyBorder="1" applyAlignment="1">
      <alignment horizontal="left" vertical="center"/>
    </xf>
    <xf numFmtId="49" fontId="12" fillId="29" borderId="23" xfId="1094" applyNumberFormat="1" applyFont="1" applyFill="1" applyBorder="1" applyAlignment="1">
      <alignment horizontal="center" vertical="center"/>
    </xf>
    <xf numFmtId="49" fontId="12" fillId="29" borderId="14" xfId="1094" applyNumberFormat="1" applyFont="1" applyFill="1" applyBorder="1" applyAlignment="1">
      <alignment horizontal="center" vertical="center"/>
    </xf>
    <xf numFmtId="49" fontId="12" fillId="29" borderId="0" xfId="1094" applyNumberFormat="1" applyFont="1" applyFill="1" applyBorder="1" applyAlignment="1">
      <alignment horizontal="center" vertical="center"/>
    </xf>
    <xf numFmtId="49" fontId="12" fillId="29" borderId="15" xfId="1094" applyNumberFormat="1" applyFont="1" applyFill="1" applyBorder="1" applyAlignment="1">
      <alignment horizontal="center" vertical="center"/>
    </xf>
    <xf numFmtId="49" fontId="12" fillId="29" borderId="0" xfId="1094" applyNumberFormat="1" applyFont="1" applyFill="1" applyBorder="1" applyAlignment="1">
      <alignment horizontal="center" vertical="center" wrapText="1"/>
    </xf>
    <xf numFmtId="164" fontId="12" fillId="29" borderId="15" xfId="1094" applyNumberFormat="1" applyFont="1" applyFill="1" applyBorder="1" applyAlignment="1">
      <alignment horizontal="center" vertical="center"/>
    </xf>
    <xf numFmtId="49" fontId="12" fillId="29" borderId="32" xfId="1094" applyNumberFormat="1" applyFont="1" applyFill="1" applyBorder="1" applyAlignment="1">
      <alignment horizontal="center" vertical="center"/>
    </xf>
    <xf numFmtId="164" fontId="15" fillId="29" borderId="0" xfId="1024" applyNumberFormat="1" applyFont="1" applyFill="1" applyBorder="1" applyAlignment="1">
      <alignment horizontal="center" vertical="center"/>
    </xf>
    <xf numFmtId="167" fontId="15" fillId="29" borderId="15" xfId="1024" applyFont="1" applyFill="1" applyBorder="1" applyAlignment="1">
      <alignment horizontal="center" vertical="center"/>
    </xf>
    <xf numFmtId="164" fontId="12" fillId="29" borderId="25" xfId="1024" applyNumberFormat="1" applyFont="1" applyFill="1" applyBorder="1" applyAlignment="1">
      <alignment horizontal="center"/>
    </xf>
    <xf numFmtId="164" fontId="12" fillId="29" borderId="20" xfId="1024" applyNumberFormat="1" applyFont="1" applyFill="1" applyBorder="1" applyAlignment="1">
      <alignment horizontal="center"/>
    </xf>
    <xf numFmtId="167" fontId="12" fillId="29" borderId="24" xfId="1093" applyFont="1" applyFill="1" applyBorder="1" applyAlignment="1" applyProtection="1">
      <alignment horizontal="center" vertical="center" wrapText="1"/>
    </xf>
    <xf numFmtId="167" fontId="12" fillId="29" borderId="0" xfId="1093" applyFont="1" applyFill="1" applyBorder="1" applyAlignment="1" applyProtection="1">
      <alignment horizontal="center" vertical="center" wrapText="1"/>
    </xf>
    <xf numFmtId="167" fontId="12" fillId="29" borderId="14" xfId="1093" applyFont="1" applyFill="1" applyBorder="1" applyAlignment="1" applyProtection="1">
      <alignment horizontal="center" vertical="center" wrapText="1"/>
    </xf>
    <xf numFmtId="167" fontId="12" fillId="29" borderId="13" xfId="1093" applyFont="1" applyFill="1" applyBorder="1" applyAlignment="1" applyProtection="1">
      <alignment horizontal="center" vertical="center" wrapText="1"/>
    </xf>
    <xf numFmtId="167" fontId="12" fillId="29" borderId="14" xfId="1093" applyFont="1" applyFill="1" applyBorder="1" applyAlignment="1" applyProtection="1">
      <alignment horizontal="center" wrapText="1"/>
    </xf>
    <xf numFmtId="167" fontId="12" fillId="29" borderId="0" xfId="1093" applyFont="1" applyFill="1" applyBorder="1" applyAlignment="1" applyProtection="1">
      <alignment horizontal="center" wrapText="1"/>
    </xf>
    <xf numFmtId="164" fontId="15" fillId="29" borderId="24" xfId="1093" applyNumberFormat="1" applyFont="1" applyFill="1" applyBorder="1" applyAlignment="1">
      <alignment horizontal="center" vertical="center"/>
    </xf>
    <xf numFmtId="164" fontId="15" fillId="29" borderId="15" xfId="1093" applyNumberFormat="1" applyFont="1" applyFill="1" applyBorder="1" applyAlignment="1">
      <alignment horizontal="center" vertical="center"/>
    </xf>
    <xf numFmtId="164" fontId="15" fillId="29" borderId="23" xfId="1093" applyNumberFormat="1" applyFont="1" applyFill="1" applyBorder="1" applyAlignment="1">
      <alignment horizontal="center"/>
    </xf>
    <xf numFmtId="164" fontId="15" fillId="29" borderId="22" xfId="1093" applyNumberFormat="1" applyFont="1" applyFill="1" applyBorder="1" applyAlignment="1">
      <alignment horizontal="center"/>
    </xf>
    <xf numFmtId="39" fontId="12" fillId="29" borderId="19" xfId="1093" applyNumberFormat="1" applyFont="1" applyFill="1" applyBorder="1" applyAlignment="1">
      <alignment horizontal="center"/>
    </xf>
    <xf numFmtId="164" fontId="12" fillId="29" borderId="19" xfId="1093" applyNumberFormat="1" applyFont="1" applyFill="1" applyBorder="1" applyAlignment="1">
      <alignment horizontal="center"/>
    </xf>
    <xf numFmtId="164" fontId="12" fillId="29" borderId="20" xfId="1093" applyNumberFormat="1" applyFont="1" applyFill="1" applyBorder="1" applyAlignment="1">
      <alignment horizontal="center"/>
    </xf>
    <xf numFmtId="39" fontId="15" fillId="29" borderId="24" xfId="1093" applyNumberFormat="1" applyFont="1" applyFill="1" applyBorder="1" applyAlignment="1">
      <alignment horizontal="center" vertical="center"/>
    </xf>
    <xf numFmtId="39" fontId="15" fillId="29" borderId="15" xfId="1093" applyNumberFormat="1" applyFont="1" applyFill="1" applyBorder="1" applyAlignment="1">
      <alignment horizontal="center" vertical="center"/>
    </xf>
    <xf numFmtId="49" fontId="12" fillId="29" borderId="25" xfId="1043" applyNumberFormat="1" applyFont="1" applyFill="1" applyBorder="1" applyAlignment="1">
      <alignment horizontal="center" vertical="center"/>
    </xf>
    <xf numFmtId="49" fontId="12" fillId="29" borderId="21" xfId="1043" quotePrefix="1" applyNumberFormat="1" applyFont="1" applyFill="1" applyBorder="1" applyAlignment="1">
      <alignment horizontal="left" vertical="center"/>
    </xf>
    <xf numFmtId="49" fontId="12" fillId="29" borderId="15" xfId="1043" applyNumberFormat="1" applyFont="1" applyFill="1" applyBorder="1" applyAlignment="1">
      <alignment horizontal="left" vertical="center"/>
    </xf>
    <xf numFmtId="49" fontId="12" fillId="29" borderId="21" xfId="1043" applyNumberFormat="1" applyFont="1" applyFill="1" applyBorder="1" applyAlignment="1">
      <alignment horizontal="center" vertical="center"/>
    </xf>
    <xf numFmtId="49" fontId="12" fillId="29" borderId="15" xfId="1043" applyNumberFormat="1" applyFont="1" applyFill="1" applyBorder="1" applyAlignment="1">
      <alignment horizontal="center" vertical="center"/>
    </xf>
    <xf numFmtId="49" fontId="12" fillId="29" borderId="18" xfId="1043" applyNumberFormat="1" applyFont="1" applyFill="1" applyBorder="1" applyAlignment="1">
      <alignment horizontal="center" vertical="center"/>
    </xf>
  </cellXfs>
  <cellStyles count="1289">
    <cellStyle name="=C:\WINNT\SYSTEM32\COMMAND.COM" xfId="1"/>
    <cellStyle name="1 indent" xfId="2"/>
    <cellStyle name="2 indents" xfId="3"/>
    <cellStyle name="20% - Accent1" xfId="4"/>
    <cellStyle name="20% - Accent1 2" xfId="5"/>
    <cellStyle name="20% - Accent1 2 2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2" xfId="14"/>
    <cellStyle name="20% - Accent2 2" xfId="15"/>
    <cellStyle name="20% - Accent2 2 2" xfId="16"/>
    <cellStyle name="20% - Accent2 3" xfId="17"/>
    <cellStyle name="20% - Accent2 3 2" xfId="18"/>
    <cellStyle name="20% - Accent2 4" xfId="19"/>
    <cellStyle name="20% - Accent2 4 2" xfId="20"/>
    <cellStyle name="20% - Accent2 5" xfId="21"/>
    <cellStyle name="20% - Accent2 5 2" xfId="22"/>
    <cellStyle name="20% - Accent2 6" xfId="23"/>
    <cellStyle name="20% - Accent3" xfId="24"/>
    <cellStyle name="20% - Accent3 2" xfId="25"/>
    <cellStyle name="20% - Accent3 2 2" xfId="26"/>
    <cellStyle name="20% - Accent3 3" xfId="27"/>
    <cellStyle name="20% - Accent3 3 2" xfId="28"/>
    <cellStyle name="20% - Accent3 4" xfId="29"/>
    <cellStyle name="20% - Accent3 4 2" xfId="30"/>
    <cellStyle name="20% - Accent3 5" xfId="31"/>
    <cellStyle name="20% - Accent3 5 2" xfId="32"/>
    <cellStyle name="20% - Accent3 6" xfId="33"/>
    <cellStyle name="20% - Accent4" xfId="34"/>
    <cellStyle name="20% - Accent4 2" xfId="35"/>
    <cellStyle name="20% - Accent4 2 2" xfId="36"/>
    <cellStyle name="20% - Accent4 3" xfId="37"/>
    <cellStyle name="20% - Accent4 3 2" xfId="38"/>
    <cellStyle name="20% - Accent4 4" xfId="39"/>
    <cellStyle name="20% - Accent4 4 2" xfId="40"/>
    <cellStyle name="20% - Accent4 5" xfId="41"/>
    <cellStyle name="20% - Accent4 5 2" xfId="42"/>
    <cellStyle name="20% - Accent4 6" xfId="43"/>
    <cellStyle name="20% - Accent5" xfId="44"/>
    <cellStyle name="20% - Accent5 2" xfId="45"/>
    <cellStyle name="20% - Accent5 2 2" xfId="46"/>
    <cellStyle name="20% - Accent5 3" xfId="47"/>
    <cellStyle name="20% - Accent5 3 2" xfId="48"/>
    <cellStyle name="20% - Accent5 4" xfId="49"/>
    <cellStyle name="20% - Accent5 4 2" xfId="50"/>
    <cellStyle name="20% - Accent5 5" xfId="51"/>
    <cellStyle name="20% - Accent5 5 2" xfId="52"/>
    <cellStyle name="20% - Accent5 6" xfId="53"/>
    <cellStyle name="20% - Accent6" xfId="54"/>
    <cellStyle name="20% - Accent6 2" xfId="55"/>
    <cellStyle name="20% - Accent6 2 2" xfId="56"/>
    <cellStyle name="20% - Accent6 3" xfId="57"/>
    <cellStyle name="20% - Accent6 3 2" xfId="58"/>
    <cellStyle name="20% - Accent6 4" xfId="59"/>
    <cellStyle name="20% - Accent6 4 2" xfId="60"/>
    <cellStyle name="20% - Accent6 5" xfId="61"/>
    <cellStyle name="20% - Accent6 5 2" xfId="62"/>
    <cellStyle name="20% - Accent6 6" xfId="63"/>
    <cellStyle name="20% - Énfasis1 2" xfId="64"/>
    <cellStyle name="20% - Énfasis1 2 2" xfId="65"/>
    <cellStyle name="20% - Énfasis1 2 2 2" xfId="66"/>
    <cellStyle name="20% - Énfasis1 2 2 2 2" xfId="67"/>
    <cellStyle name="20% - Énfasis1 2 2 3" xfId="68"/>
    <cellStyle name="20% - Énfasis1 2 3" xfId="69"/>
    <cellStyle name="20% - Énfasis1 2 3 2" xfId="70"/>
    <cellStyle name="20% - Énfasis1 2 3 2 2" xfId="71"/>
    <cellStyle name="20% - Énfasis1 2 3 3" xfId="72"/>
    <cellStyle name="20% - Énfasis1 2 4" xfId="73"/>
    <cellStyle name="20% - Énfasis1 2 4 2" xfId="74"/>
    <cellStyle name="20% - Énfasis1 2 4 2 2" xfId="75"/>
    <cellStyle name="20% - Énfasis1 2 4 3" xfId="76"/>
    <cellStyle name="20% - Énfasis1 2 5" xfId="77"/>
    <cellStyle name="20% - Énfasis1 2 5 2" xfId="78"/>
    <cellStyle name="20% - Énfasis1 2 6" xfId="79"/>
    <cellStyle name="20% - Énfasis1 3" xfId="80"/>
    <cellStyle name="20% - Énfasis1 4" xfId="81"/>
    <cellStyle name="20% - Énfasis2 2" xfId="82"/>
    <cellStyle name="20% - Énfasis2 2 2" xfId="83"/>
    <cellStyle name="20% - Énfasis2 2 2 2" xfId="84"/>
    <cellStyle name="20% - Énfasis2 2 2 2 2" xfId="85"/>
    <cellStyle name="20% - Énfasis2 2 2 3" xfId="86"/>
    <cellStyle name="20% - Énfasis2 2 3" xfId="87"/>
    <cellStyle name="20% - Énfasis2 2 3 2" xfId="88"/>
    <cellStyle name="20% - Énfasis2 2 3 2 2" xfId="89"/>
    <cellStyle name="20% - Énfasis2 2 3 3" xfId="90"/>
    <cellStyle name="20% - Énfasis2 2 4" xfId="91"/>
    <cellStyle name="20% - Énfasis2 2 4 2" xfId="92"/>
    <cellStyle name="20% - Énfasis2 2 4 2 2" xfId="93"/>
    <cellStyle name="20% - Énfasis2 2 4 3" xfId="94"/>
    <cellStyle name="20% - Énfasis2 2 5" xfId="95"/>
    <cellStyle name="20% - Énfasis2 2 5 2" xfId="96"/>
    <cellStyle name="20% - Énfasis2 2 6" xfId="97"/>
    <cellStyle name="20% - Énfasis2 3" xfId="98"/>
    <cellStyle name="20% - Énfasis2 4" xfId="99"/>
    <cellStyle name="20% - Énfasis3 2" xfId="100"/>
    <cellStyle name="20% - Énfasis3 2 2" xfId="101"/>
    <cellStyle name="20% - Énfasis3 2 2 2" xfId="102"/>
    <cellStyle name="20% - Énfasis3 2 2 2 2" xfId="103"/>
    <cellStyle name="20% - Énfasis3 2 2 3" xfId="104"/>
    <cellStyle name="20% - Énfasis3 2 3" xfId="105"/>
    <cellStyle name="20% - Énfasis3 2 3 2" xfId="106"/>
    <cellStyle name="20% - Énfasis3 2 3 2 2" xfId="107"/>
    <cellStyle name="20% - Énfasis3 2 3 3" xfId="108"/>
    <cellStyle name="20% - Énfasis3 2 4" xfId="109"/>
    <cellStyle name="20% - Énfasis3 2 4 2" xfId="110"/>
    <cellStyle name="20% - Énfasis3 2 4 2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4" xfId="117"/>
    <cellStyle name="20% - Énfasis4 2" xfId="118"/>
    <cellStyle name="20% - Énfasis4 2 2" xfId="119"/>
    <cellStyle name="20% - Énfasis4 2 2 2" xfId="120"/>
    <cellStyle name="20% - Énfasis4 2 2 2 2" xfId="121"/>
    <cellStyle name="20% - Énfasis4 2 2 3" xfId="122"/>
    <cellStyle name="20% - Énfasis4 2 3" xfId="123"/>
    <cellStyle name="20% - Énfasis4 2 3 2" xfId="124"/>
    <cellStyle name="20% - Énfasis4 2 3 2 2" xfId="125"/>
    <cellStyle name="20% - Énfasis4 2 3 3" xfId="126"/>
    <cellStyle name="20% - Énfasis4 2 4" xfId="127"/>
    <cellStyle name="20% - Énfasis4 2 4 2" xfId="128"/>
    <cellStyle name="20% - Énfasis4 2 4 2 2" xfId="129"/>
    <cellStyle name="20% - Énfasis4 2 4 3" xfId="130"/>
    <cellStyle name="20% - Énfasis4 2 5" xfId="131"/>
    <cellStyle name="20% - Énfasis4 2 5 2" xfId="132"/>
    <cellStyle name="20% - Énfasis4 2 6" xfId="133"/>
    <cellStyle name="20% - Énfasis4 3" xfId="134"/>
    <cellStyle name="20% - Énfasis4 4" xfId="135"/>
    <cellStyle name="20% - Énfasis5 2" xfId="136"/>
    <cellStyle name="20% - Énfasis5 2 2" xfId="137"/>
    <cellStyle name="20% - Énfasis5 2 2 2" xfId="138"/>
    <cellStyle name="20% - Énfasis5 2 2 2 2" xfId="139"/>
    <cellStyle name="20% - Énfasis5 2 2 3" xfId="140"/>
    <cellStyle name="20% - Énfasis5 2 3" xfId="141"/>
    <cellStyle name="20% - Énfasis5 2 3 2" xfId="142"/>
    <cellStyle name="20% - Énfasis5 2 3 2 2" xfId="143"/>
    <cellStyle name="20% - Énfasis5 2 3 3" xfId="144"/>
    <cellStyle name="20% - Énfasis5 2 4" xfId="145"/>
    <cellStyle name="20% - Énfasis5 2 4 2" xfId="146"/>
    <cellStyle name="20% - Énfasis5 2 4 2 2" xfId="147"/>
    <cellStyle name="20% - Énfasis5 2 4 3" xfId="148"/>
    <cellStyle name="20% - Énfasis5 2 5" xfId="149"/>
    <cellStyle name="20% - Énfasis5 2 5 2" xfId="150"/>
    <cellStyle name="20% - Énfasis5 2 6" xfId="151"/>
    <cellStyle name="20% - Énfasis5 3" xfId="152"/>
    <cellStyle name="20% - Énfasis5 4" xfId="153"/>
    <cellStyle name="20% - Énfasis6 2" xfId="154"/>
    <cellStyle name="20% - Énfasis6 2 2" xfId="155"/>
    <cellStyle name="20% - Énfasis6 2 2 2" xfId="156"/>
    <cellStyle name="20% - Énfasis6 2 2 2 2" xfId="157"/>
    <cellStyle name="20% - Énfasis6 2 2 3" xfId="158"/>
    <cellStyle name="20% - Énfasis6 2 3" xfId="159"/>
    <cellStyle name="20% - Énfasis6 2 3 2" xfId="160"/>
    <cellStyle name="20% - Énfasis6 2 3 2 2" xfId="161"/>
    <cellStyle name="20% - Énfasis6 2 3 3" xfId="162"/>
    <cellStyle name="20% - Énfasis6 2 4" xfId="163"/>
    <cellStyle name="20% - Énfasis6 2 4 2" xfId="164"/>
    <cellStyle name="20% - Énfasis6 2 4 2 2" xfId="165"/>
    <cellStyle name="20% - Énfasis6 2 4 3" xfId="166"/>
    <cellStyle name="20% - Énfasis6 2 5" xfId="167"/>
    <cellStyle name="20% - Énfasis6 2 5 2" xfId="168"/>
    <cellStyle name="20% - Énfasis6 2 6" xfId="169"/>
    <cellStyle name="20% - Énfasis6 3" xfId="170"/>
    <cellStyle name="20% - Énfasis6 4" xfId="171"/>
    <cellStyle name="3 indents" xfId="172"/>
    <cellStyle name="4 indents" xfId="173"/>
    <cellStyle name="40% - Accent1" xfId="174"/>
    <cellStyle name="40% - Accent1 2" xfId="175"/>
    <cellStyle name="40% - Accent1 2 2" xfId="176"/>
    <cellStyle name="40% - Accent1 3" xfId="177"/>
    <cellStyle name="40% - Accent1 3 2" xfId="178"/>
    <cellStyle name="40% - Accent1 4" xfId="179"/>
    <cellStyle name="40% - Accent1 4 2" xfId="180"/>
    <cellStyle name="40% - Accent1 5" xfId="181"/>
    <cellStyle name="40% - Accent1 5 2" xfId="182"/>
    <cellStyle name="40% - Accent1 6" xfId="183"/>
    <cellStyle name="40% - Accent2" xfId="184"/>
    <cellStyle name="40% - Accent2 2" xfId="185"/>
    <cellStyle name="40% - Accent2 2 2" xfId="186"/>
    <cellStyle name="40% - Accent2 3" xfId="187"/>
    <cellStyle name="40% - Accent2 3 2" xfId="188"/>
    <cellStyle name="40% - Accent2 4" xfId="189"/>
    <cellStyle name="40% - Accent2 4 2" xfId="190"/>
    <cellStyle name="40% - Accent2 5" xfId="191"/>
    <cellStyle name="40% - Accent2 5 2" xfId="192"/>
    <cellStyle name="40% - Accent2 6" xfId="193"/>
    <cellStyle name="40% - Accent3" xfId="194"/>
    <cellStyle name="40% - Accent3 2" xfId="195"/>
    <cellStyle name="40% - Accent3 2 2" xfId="196"/>
    <cellStyle name="40% - Accent3 3" xfId="197"/>
    <cellStyle name="40% - Accent3 3 2" xfId="198"/>
    <cellStyle name="40% - Accent3 4" xfId="199"/>
    <cellStyle name="40% - Accent3 4 2" xfId="200"/>
    <cellStyle name="40% - Accent3 5" xfId="201"/>
    <cellStyle name="40% - Accent3 5 2" xfId="202"/>
    <cellStyle name="40% - Accent3 6" xfId="203"/>
    <cellStyle name="40% - Accent4" xfId="204"/>
    <cellStyle name="40% - Accent4 2" xfId="205"/>
    <cellStyle name="40% - Accent4 2 2" xfId="206"/>
    <cellStyle name="40% - Accent4 3" xfId="207"/>
    <cellStyle name="40% - Accent4 3 2" xfId="208"/>
    <cellStyle name="40% - Accent4 4" xfId="209"/>
    <cellStyle name="40% - Accent4 4 2" xfId="210"/>
    <cellStyle name="40% - Accent4 5" xfId="211"/>
    <cellStyle name="40% - Accent4 5 2" xfId="212"/>
    <cellStyle name="40% - Accent4 6" xfId="213"/>
    <cellStyle name="40% - Accent5" xfId="214"/>
    <cellStyle name="40% - Accent5 2" xfId="215"/>
    <cellStyle name="40% - Accent5 2 2" xfId="216"/>
    <cellStyle name="40% - Accent5 3" xfId="217"/>
    <cellStyle name="40% - Accent5 3 2" xfId="218"/>
    <cellStyle name="40% - Accent5 4" xfId="219"/>
    <cellStyle name="40% - Accent5 4 2" xfId="220"/>
    <cellStyle name="40% - Accent5 5" xfId="221"/>
    <cellStyle name="40% - Accent5 5 2" xfId="222"/>
    <cellStyle name="40% - Accent5 6" xfId="223"/>
    <cellStyle name="40% - Accent6" xfId="224"/>
    <cellStyle name="40% - Accent6 2" xfId="225"/>
    <cellStyle name="40% - Accent6 2 2" xfId="226"/>
    <cellStyle name="40% - Accent6 3" xfId="227"/>
    <cellStyle name="40% - Accent6 3 2" xfId="228"/>
    <cellStyle name="40% - Accent6 4" xfId="229"/>
    <cellStyle name="40% - Accent6 4 2" xfId="230"/>
    <cellStyle name="40% - Accent6 5" xfId="231"/>
    <cellStyle name="40% - Accent6 5 2" xfId="232"/>
    <cellStyle name="40% - Accent6 6" xfId="233"/>
    <cellStyle name="40% - Énfasis1 2" xfId="234"/>
    <cellStyle name="40% - Énfasis1 2 2" xfId="235"/>
    <cellStyle name="40% - Énfasis1 2 2 2" xfId="236"/>
    <cellStyle name="40% - Énfasis1 2 2 2 2" xfId="237"/>
    <cellStyle name="40% - Énfasis1 2 2 3" xfId="238"/>
    <cellStyle name="40% - Énfasis1 2 3" xfId="239"/>
    <cellStyle name="40% - Énfasis1 2 3 2" xfId="240"/>
    <cellStyle name="40% - Énfasis1 2 3 2 2" xfId="241"/>
    <cellStyle name="40% - Énfasis1 2 3 3" xfId="242"/>
    <cellStyle name="40% - Énfasis1 2 4" xfId="243"/>
    <cellStyle name="40% - Énfasis1 2 4 2" xfId="244"/>
    <cellStyle name="40% - Énfasis1 2 4 2 2" xfId="245"/>
    <cellStyle name="40% - Énfasis1 2 4 3" xfId="246"/>
    <cellStyle name="40% - Énfasis1 2 5" xfId="247"/>
    <cellStyle name="40% - Énfasis1 2 5 2" xfId="248"/>
    <cellStyle name="40% - Énfasis1 2 6" xfId="249"/>
    <cellStyle name="40% - Énfasis1 3" xfId="250"/>
    <cellStyle name="40% - Énfasis1 4" xfId="251"/>
    <cellStyle name="40% - Énfasis2 2" xfId="252"/>
    <cellStyle name="40% - Énfasis2 2 2" xfId="253"/>
    <cellStyle name="40% - Énfasis2 2 2 2" xfId="254"/>
    <cellStyle name="40% - Énfasis2 2 2 2 2" xfId="255"/>
    <cellStyle name="40% - Énfasis2 2 2 3" xfId="256"/>
    <cellStyle name="40% - Énfasis2 2 3" xfId="257"/>
    <cellStyle name="40% - Énfasis2 2 3 2" xfId="258"/>
    <cellStyle name="40% - Énfasis2 2 3 2 2" xfId="259"/>
    <cellStyle name="40% - Énfasis2 2 3 3" xfId="260"/>
    <cellStyle name="40% - Énfasis2 2 4" xfId="261"/>
    <cellStyle name="40% - Énfasis2 2 4 2" xfId="262"/>
    <cellStyle name="40% - Énfasis2 2 4 2 2" xfId="263"/>
    <cellStyle name="40% - Énfasis2 2 4 3" xfId="264"/>
    <cellStyle name="40% - Énfasis2 2 5" xfId="265"/>
    <cellStyle name="40% - Énfasis2 2 5 2" xfId="266"/>
    <cellStyle name="40% - Énfasis2 2 6" xfId="267"/>
    <cellStyle name="40% - Énfasis2 3" xfId="268"/>
    <cellStyle name="40% - Énfasis2 4" xfId="269"/>
    <cellStyle name="40% - Énfasis3 2" xfId="270"/>
    <cellStyle name="40% - Énfasis3 2 2" xfId="271"/>
    <cellStyle name="40% - Énfasis3 2 2 2" xfId="272"/>
    <cellStyle name="40% - Énfasis3 2 2 2 2" xfId="273"/>
    <cellStyle name="40% - Énfasis3 2 2 3" xfId="274"/>
    <cellStyle name="40% - Énfasis3 2 3" xfId="275"/>
    <cellStyle name="40% - Énfasis3 2 3 2" xfId="276"/>
    <cellStyle name="40% - Énfasis3 2 3 2 2" xfId="277"/>
    <cellStyle name="40% - Énfasis3 2 3 3" xfId="278"/>
    <cellStyle name="40% - Énfasis3 2 4" xfId="279"/>
    <cellStyle name="40% - Énfasis3 2 4 2" xfId="280"/>
    <cellStyle name="40% - Énfasis3 2 4 2 2" xfId="281"/>
    <cellStyle name="40% - Énfasis3 2 4 3" xfId="282"/>
    <cellStyle name="40% - Énfasis3 2 5" xfId="283"/>
    <cellStyle name="40% - Énfasis3 2 5 2" xfId="284"/>
    <cellStyle name="40% - Énfasis3 2 6" xfId="285"/>
    <cellStyle name="40% - Énfasis3 3" xfId="286"/>
    <cellStyle name="40% - Énfasis3 4" xfId="287"/>
    <cellStyle name="40% - Énfasis4 2" xfId="288"/>
    <cellStyle name="40% - Énfasis4 2 2" xfId="289"/>
    <cellStyle name="40% - Énfasis4 2 2 2" xfId="290"/>
    <cellStyle name="40% - Énfasis4 2 2 2 2" xfId="291"/>
    <cellStyle name="40% - Énfasis4 2 2 3" xfId="292"/>
    <cellStyle name="40% - Énfasis4 2 3" xfId="293"/>
    <cellStyle name="40% - Énfasis4 2 3 2" xfId="294"/>
    <cellStyle name="40% - Énfasis4 2 3 2 2" xfId="295"/>
    <cellStyle name="40% - Énfasis4 2 3 3" xfId="296"/>
    <cellStyle name="40% - Énfasis4 2 4" xfId="297"/>
    <cellStyle name="40% - Énfasis4 2 4 2" xfId="298"/>
    <cellStyle name="40% - Énfasis4 2 4 2 2" xfId="299"/>
    <cellStyle name="40% - Énfasis4 2 4 3" xfId="300"/>
    <cellStyle name="40% - Énfasis4 2 5" xfId="301"/>
    <cellStyle name="40% - Énfasis4 2 5 2" xfId="302"/>
    <cellStyle name="40% - Énfasis4 2 6" xfId="303"/>
    <cellStyle name="40% - Énfasis4 3" xfId="304"/>
    <cellStyle name="40% - Énfasis4 4" xfId="305"/>
    <cellStyle name="40% - Énfasis5 2" xfId="306"/>
    <cellStyle name="40% - Énfasis5 2 2" xfId="307"/>
    <cellStyle name="40% - Énfasis5 2 2 2" xfId="308"/>
    <cellStyle name="40% - Énfasis5 2 2 2 2" xfId="309"/>
    <cellStyle name="40% - Énfasis5 2 2 3" xfId="310"/>
    <cellStyle name="40% - Énfasis5 2 3" xfId="311"/>
    <cellStyle name="40% - Énfasis5 2 3 2" xfId="312"/>
    <cellStyle name="40% - Énfasis5 2 3 2 2" xfId="313"/>
    <cellStyle name="40% - Énfasis5 2 3 3" xfId="314"/>
    <cellStyle name="40% - Énfasis5 2 4" xfId="315"/>
    <cellStyle name="40% - Énfasis5 2 4 2" xfId="316"/>
    <cellStyle name="40% - Énfasis5 2 4 2 2" xfId="317"/>
    <cellStyle name="40% - Énfasis5 2 4 3" xfId="318"/>
    <cellStyle name="40% - Énfasis5 2 5" xfId="319"/>
    <cellStyle name="40% - Énfasis5 2 5 2" xfId="320"/>
    <cellStyle name="40% - Énfasis5 2 6" xfId="321"/>
    <cellStyle name="40% - Énfasis5 3" xfId="322"/>
    <cellStyle name="40% - Énfasis5 4" xfId="323"/>
    <cellStyle name="40% - Énfasis6 2" xfId="324"/>
    <cellStyle name="40% - Énfasis6 2 2" xfId="325"/>
    <cellStyle name="40% - Énfasis6 2 2 2" xfId="326"/>
    <cellStyle name="40% - Énfasis6 2 2 2 2" xfId="327"/>
    <cellStyle name="40% - Énfasis6 2 2 3" xfId="328"/>
    <cellStyle name="40% - Énfasis6 2 3" xfId="329"/>
    <cellStyle name="40% - Énfasis6 2 3 2" xfId="330"/>
    <cellStyle name="40% - Énfasis6 2 3 2 2" xfId="331"/>
    <cellStyle name="40% - Énfasis6 2 3 3" xfId="332"/>
    <cellStyle name="40% - Énfasis6 2 4" xfId="333"/>
    <cellStyle name="40% - Énfasis6 2 4 2" xfId="334"/>
    <cellStyle name="40% - Énfasis6 2 4 2 2" xfId="335"/>
    <cellStyle name="40% - Énfasis6 2 4 3" xfId="336"/>
    <cellStyle name="40% - Énfasis6 2 5" xfId="337"/>
    <cellStyle name="40% - Énfasis6 2 5 2" xfId="338"/>
    <cellStyle name="40% - Énfasis6 2 6" xfId="339"/>
    <cellStyle name="40% - Énfasis6 3" xfId="340"/>
    <cellStyle name="40% - Énfasis6 4" xfId="341"/>
    <cellStyle name="5 indents" xfId="342"/>
    <cellStyle name="60% - Accent1" xfId="343"/>
    <cellStyle name="60% - Accent1 2" xfId="344"/>
    <cellStyle name="60% - Accent1 3" xfId="345"/>
    <cellStyle name="60% - Accent1 4" xfId="346"/>
    <cellStyle name="60% - Accent1 5" xfId="347"/>
    <cellStyle name="60% - Accent2" xfId="348"/>
    <cellStyle name="60% - Accent2 2" xfId="349"/>
    <cellStyle name="60% - Accent2 3" xfId="350"/>
    <cellStyle name="60% - Accent2 4" xfId="351"/>
    <cellStyle name="60% - Accent2 5" xfId="352"/>
    <cellStyle name="60% - Accent3" xfId="353"/>
    <cellStyle name="60% - Accent3 2" xfId="354"/>
    <cellStyle name="60% - Accent3 3" xfId="355"/>
    <cellStyle name="60% - Accent3 4" xfId="356"/>
    <cellStyle name="60% - Accent3 5" xfId="357"/>
    <cellStyle name="60% - Accent4" xfId="358"/>
    <cellStyle name="60% - Accent4 2" xfId="359"/>
    <cellStyle name="60% - Accent4 3" xfId="360"/>
    <cellStyle name="60% - Accent4 4" xfId="361"/>
    <cellStyle name="60% - Accent4 5" xfId="362"/>
    <cellStyle name="60% - Accent5" xfId="363"/>
    <cellStyle name="60% - Accent5 2" xfId="364"/>
    <cellStyle name="60% - Accent5 3" xfId="365"/>
    <cellStyle name="60% - Accent5 4" xfId="366"/>
    <cellStyle name="60% - Accent5 5" xfId="367"/>
    <cellStyle name="60% - Accent6" xfId="368"/>
    <cellStyle name="60% - Accent6 2" xfId="369"/>
    <cellStyle name="60% - Accent6 3" xfId="370"/>
    <cellStyle name="60% - Accent6 4" xfId="371"/>
    <cellStyle name="60% - Accent6 5" xfId="372"/>
    <cellStyle name="60% - Énfasis1 2" xfId="373"/>
    <cellStyle name="60% - Énfasis1 3" xfId="374"/>
    <cellStyle name="60% - Énfasis2 2" xfId="375"/>
    <cellStyle name="60% - Énfasis2 3" xfId="376"/>
    <cellStyle name="60% - Énfasis3 2" xfId="377"/>
    <cellStyle name="60% - Énfasis3 3" xfId="378"/>
    <cellStyle name="60% - Énfasis4 2" xfId="379"/>
    <cellStyle name="60% - Énfasis4 3" xfId="380"/>
    <cellStyle name="60% - Énfasis5 2" xfId="381"/>
    <cellStyle name="60% - Énfasis5 3" xfId="382"/>
    <cellStyle name="60% - Énfasis6 2" xfId="383"/>
    <cellStyle name="60% - Énfasis6 3" xfId="384"/>
    <cellStyle name="Accent1" xfId="385"/>
    <cellStyle name="Accent1 2" xfId="386"/>
    <cellStyle name="Accent1 3" xfId="387"/>
    <cellStyle name="Accent1 4" xfId="388"/>
    <cellStyle name="Accent1 5" xfId="389"/>
    <cellStyle name="Accent2" xfId="390"/>
    <cellStyle name="Accent2 2" xfId="391"/>
    <cellStyle name="Accent2 3" xfId="392"/>
    <cellStyle name="Accent2 4" xfId="393"/>
    <cellStyle name="Accent2 5" xfId="394"/>
    <cellStyle name="Accent3" xfId="395"/>
    <cellStyle name="Accent3 2" xfId="396"/>
    <cellStyle name="Accent3 3" xfId="397"/>
    <cellStyle name="Accent3 4" xfId="398"/>
    <cellStyle name="Accent3 5" xfId="399"/>
    <cellStyle name="Accent4" xfId="400"/>
    <cellStyle name="Accent4 2" xfId="401"/>
    <cellStyle name="Accent4 3" xfId="402"/>
    <cellStyle name="Accent4 4" xfId="403"/>
    <cellStyle name="Accent4 5" xfId="404"/>
    <cellStyle name="Accent5" xfId="405"/>
    <cellStyle name="Accent5 2" xfId="406"/>
    <cellStyle name="Accent5 3" xfId="407"/>
    <cellStyle name="Accent5 4" xfId="408"/>
    <cellStyle name="Accent5 5" xfId="409"/>
    <cellStyle name="Accent6" xfId="410"/>
    <cellStyle name="Accent6 2" xfId="411"/>
    <cellStyle name="Accent6 3" xfId="412"/>
    <cellStyle name="Accent6 4" xfId="413"/>
    <cellStyle name="Accent6 5" xfId="414"/>
    <cellStyle name="Array" xfId="415"/>
    <cellStyle name="Array Enter" xfId="416"/>
    <cellStyle name="Bad" xfId="417"/>
    <cellStyle name="Bad 2" xfId="418"/>
    <cellStyle name="Bad 3" xfId="419"/>
    <cellStyle name="Bad 4" xfId="420"/>
    <cellStyle name="Bad 5" xfId="421"/>
    <cellStyle name="Buena 2" xfId="422"/>
    <cellStyle name="Buena 2 2" xfId="423"/>
    <cellStyle name="Buena 2 2 2" xfId="424"/>
    <cellStyle name="Buena 2 2 2 2" xfId="425"/>
    <cellStyle name="Buena 2 2 2 2 2" xfId="426"/>
    <cellStyle name="Buena 2 2 2 2 2 2" xfId="427"/>
    <cellStyle name="Buena 2 2 2 2 2 2 2" xfId="428"/>
    <cellStyle name="Buena 2 2 2 2 2 3" xfId="429"/>
    <cellStyle name="Buena 2 2 2 2 3" xfId="430"/>
    <cellStyle name="Buena 2 2 2 2 3 2" xfId="431"/>
    <cellStyle name="Buena 2 2 2 3" xfId="432"/>
    <cellStyle name="Buena 2 2 2 4" xfId="433"/>
    <cellStyle name="Buena 2 2 2 4 2" xfId="434"/>
    <cellStyle name="Buena 2 2 2 5" xfId="435"/>
    <cellStyle name="Buena 2 2 3" xfId="436"/>
    <cellStyle name="Buena 2 2 3 2" xfId="437"/>
    <cellStyle name="Buena 2 2 3 2 2" xfId="438"/>
    <cellStyle name="Buena 2 2 3 2 2 2" xfId="439"/>
    <cellStyle name="Buena 2 2 3 2 3" xfId="440"/>
    <cellStyle name="Buena 2 2 3 3" xfId="441"/>
    <cellStyle name="Buena 2 2 3 3 2" xfId="442"/>
    <cellStyle name="Buena 2 2 4" xfId="443"/>
    <cellStyle name="Buena 2 2 4 2" xfId="444"/>
    <cellStyle name="Buena 2 2 5" xfId="445"/>
    <cellStyle name="Buena 2 3" xfId="446"/>
    <cellStyle name="Buena 2 4" xfId="447"/>
    <cellStyle name="Buena 2 4 2" xfId="448"/>
    <cellStyle name="Buena 2 4 2 2" xfId="449"/>
    <cellStyle name="Buena 2 4 2 2 2" xfId="450"/>
    <cellStyle name="Buena 2 4 2 3" xfId="451"/>
    <cellStyle name="Buena 2 4 3" xfId="452"/>
    <cellStyle name="Buena 2 4 3 2" xfId="453"/>
    <cellStyle name="Buena 2 5" xfId="454"/>
    <cellStyle name="Buena 2 6" xfId="455"/>
    <cellStyle name="Buena 2 6 2" xfId="456"/>
    <cellStyle name="Buena 2 7" xfId="457"/>
    <cellStyle name="Buena 3" xfId="458"/>
    <cellStyle name="Buena 3 2" xfId="459"/>
    <cellStyle name="Buena 3 2 2" xfId="460"/>
    <cellStyle name="Buena 3 2 2 2" xfId="461"/>
    <cellStyle name="Buena 3 2 2 2 2" xfId="462"/>
    <cellStyle name="Buena 3 2 2 2 2 2" xfId="463"/>
    <cellStyle name="Buena 3 2 2 2 3" xfId="464"/>
    <cellStyle name="Buena 3 2 2 3" xfId="465"/>
    <cellStyle name="Buena 3 2 2 3 2" xfId="466"/>
    <cellStyle name="Buena 3 2 3" xfId="467"/>
    <cellStyle name="Buena 3 2 4" xfId="468"/>
    <cellStyle name="Buena 3 2 4 2" xfId="469"/>
    <cellStyle name="Buena 3 2 5" xfId="470"/>
    <cellStyle name="Buena 3 3" xfId="471"/>
    <cellStyle name="Buena 3 3 2" xfId="472"/>
    <cellStyle name="Buena 3 3 2 2" xfId="473"/>
    <cellStyle name="Buena 3 3 2 2 2" xfId="474"/>
    <cellStyle name="Buena 3 3 2 3" xfId="475"/>
    <cellStyle name="Buena 3 3 3" xfId="476"/>
    <cellStyle name="Buena 3 3 3 2" xfId="477"/>
    <cellStyle name="Buena 3 4" xfId="478"/>
    <cellStyle name="Buena 3 4 2" xfId="479"/>
    <cellStyle name="Buena 3 5" xfId="480"/>
    <cellStyle name="Buena 3 6" xfId="481"/>
    <cellStyle name="Buena 4" xfId="482"/>
    <cellStyle name="Buena 4 2" xfId="483"/>
    <cellStyle name="Buena 4 2 2" xfId="484"/>
    <cellStyle name="Buena 4 2 2 2" xfId="485"/>
    <cellStyle name="Buena 4 2 3" xfId="486"/>
    <cellStyle name="Buena 4 3" xfId="487"/>
    <cellStyle name="Buena 4 3 2" xfId="488"/>
    <cellStyle name="Buena 5" xfId="489"/>
    <cellStyle name="Buena 5 2" xfId="490"/>
    <cellStyle name="Buena 5 3" xfId="491"/>
    <cellStyle name="Buena 6" xfId="492"/>
    <cellStyle name="Buena 6 2" xfId="493"/>
    <cellStyle name="Buena 7" xfId="494"/>
    <cellStyle name="Calculation" xfId="495"/>
    <cellStyle name="Calculation 2" xfId="496"/>
    <cellStyle name="Calculation 3" xfId="497"/>
    <cellStyle name="Calculation 4" xfId="498"/>
    <cellStyle name="Calculation 5" xfId="499"/>
    <cellStyle name="Cálculo 2" xfId="500"/>
    <cellStyle name="Cálculo 3" xfId="501"/>
    <cellStyle name="Celda de comprobación 2" xfId="502"/>
    <cellStyle name="Celda de comprobación 2 2" xfId="503"/>
    <cellStyle name="Celda de comprobación 2 2 2" xfId="504"/>
    <cellStyle name="Celda de comprobación 2 2 2 2" xfId="505"/>
    <cellStyle name="Celda de comprobación 2 2 2 2 2" xfId="506"/>
    <cellStyle name="Celda de comprobación 2 2 2 2 2 2" xfId="507"/>
    <cellStyle name="Celda de comprobación 2 2 2 2 2 2 2" xfId="508"/>
    <cellStyle name="Celda de comprobación 2 2 2 2 2 3" xfId="509"/>
    <cellStyle name="Celda de comprobación 2 2 2 2 3" xfId="510"/>
    <cellStyle name="Celda de comprobación 2 2 2 2 3 2" xfId="511"/>
    <cellStyle name="Celda de comprobación 2 2 2 3" xfId="512"/>
    <cellStyle name="Celda de comprobación 2 2 2 4" xfId="513"/>
    <cellStyle name="Celda de comprobación 2 2 2 4 2" xfId="514"/>
    <cellStyle name="Celda de comprobación 2 2 2 5" xfId="515"/>
    <cellStyle name="Celda de comprobación 2 2 3" xfId="516"/>
    <cellStyle name="Celda de comprobación 2 2 3 2" xfId="517"/>
    <cellStyle name="Celda de comprobación 2 2 3 2 2" xfId="518"/>
    <cellStyle name="Celda de comprobación 2 2 3 2 2 2" xfId="519"/>
    <cellStyle name="Celda de comprobación 2 2 3 2 3" xfId="520"/>
    <cellStyle name="Celda de comprobación 2 2 3 3" xfId="521"/>
    <cellStyle name="Celda de comprobación 2 2 3 3 2" xfId="522"/>
    <cellStyle name="Celda de comprobación 2 2 4" xfId="523"/>
    <cellStyle name="Celda de comprobación 2 2 4 2" xfId="524"/>
    <cellStyle name="Celda de comprobación 2 2 5" xfId="525"/>
    <cellStyle name="Celda de comprobación 2 3" xfId="526"/>
    <cellStyle name="Celda de comprobación 2 4" xfId="527"/>
    <cellStyle name="Celda de comprobación 2 4 2" xfId="528"/>
    <cellStyle name="Celda de comprobación 2 4 2 2" xfId="529"/>
    <cellStyle name="Celda de comprobación 2 4 2 2 2" xfId="530"/>
    <cellStyle name="Celda de comprobación 2 4 2 3" xfId="531"/>
    <cellStyle name="Celda de comprobación 2 4 3" xfId="532"/>
    <cellStyle name="Celda de comprobación 2 4 3 2" xfId="533"/>
    <cellStyle name="Celda de comprobación 2 5" xfId="534"/>
    <cellStyle name="Celda de comprobación 2 6" xfId="535"/>
    <cellStyle name="Celda de comprobación 2 6 2" xfId="536"/>
    <cellStyle name="Celda de comprobación 2 7" xfId="537"/>
    <cellStyle name="Celda de comprobación 3" xfId="538"/>
    <cellStyle name="Celda de comprobación 3 2" xfId="539"/>
    <cellStyle name="Celda de comprobación 3 2 2" xfId="540"/>
    <cellStyle name="Celda de comprobación 3 2 2 2" xfId="541"/>
    <cellStyle name="Celda de comprobación 3 2 2 2 2" xfId="542"/>
    <cellStyle name="Celda de comprobación 3 2 2 2 2 2" xfId="543"/>
    <cellStyle name="Celda de comprobación 3 2 2 2 3" xfId="544"/>
    <cellStyle name="Celda de comprobación 3 2 2 3" xfId="545"/>
    <cellStyle name="Celda de comprobación 3 2 2 3 2" xfId="546"/>
    <cellStyle name="Celda de comprobación 3 2 3" xfId="547"/>
    <cellStyle name="Celda de comprobación 3 2 4" xfId="548"/>
    <cellStyle name="Celda de comprobación 3 2 4 2" xfId="549"/>
    <cellStyle name="Celda de comprobación 3 2 5" xfId="550"/>
    <cellStyle name="Celda de comprobación 3 3" xfId="551"/>
    <cellStyle name="Celda de comprobación 3 3 2" xfId="552"/>
    <cellStyle name="Celda de comprobación 3 3 2 2" xfId="553"/>
    <cellStyle name="Celda de comprobación 3 3 2 2 2" xfId="554"/>
    <cellStyle name="Celda de comprobación 3 3 2 3" xfId="555"/>
    <cellStyle name="Celda de comprobación 3 3 3" xfId="556"/>
    <cellStyle name="Celda de comprobación 3 3 3 2" xfId="557"/>
    <cellStyle name="Celda de comprobación 3 4" xfId="558"/>
    <cellStyle name="Celda de comprobación 3 4 2" xfId="559"/>
    <cellStyle name="Celda de comprobación 3 5" xfId="560"/>
    <cellStyle name="Celda de comprobación 3 6" xfId="561"/>
    <cellStyle name="Celda de comprobación 4" xfId="562"/>
    <cellStyle name="Celda de comprobación 4 2" xfId="563"/>
    <cellStyle name="Celda de comprobación 4 2 2" xfId="564"/>
    <cellStyle name="Celda de comprobación 4 2 2 2" xfId="565"/>
    <cellStyle name="Celda de comprobación 4 2 3" xfId="566"/>
    <cellStyle name="Celda de comprobación 4 3" xfId="567"/>
    <cellStyle name="Celda de comprobación 4 3 2" xfId="568"/>
    <cellStyle name="Celda de comprobación 5" xfId="569"/>
    <cellStyle name="Celda de comprobación 5 2" xfId="570"/>
    <cellStyle name="Celda de comprobación 5 3" xfId="571"/>
    <cellStyle name="Celda de comprobación 6" xfId="572"/>
    <cellStyle name="Celda de comprobación 6 2" xfId="573"/>
    <cellStyle name="Celda de comprobación 7" xfId="574"/>
    <cellStyle name="Celda vinculada 2" xfId="575"/>
    <cellStyle name="Celda vinculada 2 2" xfId="576"/>
    <cellStyle name="Celda vinculada 2 2 2" xfId="577"/>
    <cellStyle name="Celda vinculada 2 2 2 2" xfId="578"/>
    <cellStyle name="Celda vinculada 2 2 2 2 2" xfId="579"/>
    <cellStyle name="Celda vinculada 2 2 2 2 2 2" xfId="580"/>
    <cellStyle name="Celda vinculada 2 2 2 2 2 2 2" xfId="581"/>
    <cellStyle name="Celda vinculada 2 2 2 2 2 3" xfId="582"/>
    <cellStyle name="Celda vinculada 2 2 2 2 3" xfId="583"/>
    <cellStyle name="Celda vinculada 2 2 2 2 3 2" xfId="584"/>
    <cellStyle name="Celda vinculada 2 2 2 3" xfId="585"/>
    <cellStyle name="Celda vinculada 2 2 2 4" xfId="586"/>
    <cellStyle name="Celda vinculada 2 2 2 4 2" xfId="587"/>
    <cellStyle name="Celda vinculada 2 2 2 5" xfId="588"/>
    <cellStyle name="Celda vinculada 2 2 3" xfId="589"/>
    <cellStyle name="Celda vinculada 2 2 3 2" xfId="590"/>
    <cellStyle name="Celda vinculada 2 2 3 2 2" xfId="591"/>
    <cellStyle name="Celda vinculada 2 2 3 2 2 2" xfId="592"/>
    <cellStyle name="Celda vinculada 2 2 3 2 3" xfId="593"/>
    <cellStyle name="Celda vinculada 2 2 3 3" xfId="594"/>
    <cellStyle name="Celda vinculada 2 2 3 3 2" xfId="595"/>
    <cellStyle name="Celda vinculada 2 2 4" xfId="596"/>
    <cellStyle name="Celda vinculada 2 2 4 2" xfId="597"/>
    <cellStyle name="Celda vinculada 2 2 5" xfId="598"/>
    <cellStyle name="Celda vinculada 2 3" xfId="599"/>
    <cellStyle name="Celda vinculada 2 4" xfId="600"/>
    <cellStyle name="Celda vinculada 2 4 2" xfId="601"/>
    <cellStyle name="Celda vinculada 2 4 2 2" xfId="602"/>
    <cellStyle name="Celda vinculada 2 4 2 2 2" xfId="603"/>
    <cellStyle name="Celda vinculada 2 4 2 3" xfId="604"/>
    <cellStyle name="Celda vinculada 2 4 3" xfId="605"/>
    <cellStyle name="Celda vinculada 2 4 3 2" xfId="606"/>
    <cellStyle name="Celda vinculada 2 5" xfId="607"/>
    <cellStyle name="Celda vinculada 2 6" xfId="608"/>
    <cellStyle name="Celda vinculada 2 6 2" xfId="609"/>
    <cellStyle name="Celda vinculada 2 7" xfId="610"/>
    <cellStyle name="Celda vinculada 3" xfId="611"/>
    <cellStyle name="Celda vinculada 3 2" xfId="612"/>
    <cellStyle name="Celda vinculada 3 2 2" xfId="613"/>
    <cellStyle name="Celda vinculada 3 2 2 2" xfId="614"/>
    <cellStyle name="Celda vinculada 3 2 2 2 2" xfId="615"/>
    <cellStyle name="Celda vinculada 3 2 2 2 2 2" xfId="616"/>
    <cellStyle name="Celda vinculada 3 2 2 2 3" xfId="617"/>
    <cellStyle name="Celda vinculada 3 2 2 3" xfId="618"/>
    <cellStyle name="Celda vinculada 3 2 2 3 2" xfId="619"/>
    <cellStyle name="Celda vinculada 3 2 3" xfId="620"/>
    <cellStyle name="Celda vinculada 3 2 4" xfId="621"/>
    <cellStyle name="Celda vinculada 3 2 4 2" xfId="622"/>
    <cellStyle name="Celda vinculada 3 2 5" xfId="623"/>
    <cellStyle name="Celda vinculada 3 3" xfId="624"/>
    <cellStyle name="Celda vinculada 3 3 2" xfId="625"/>
    <cellStyle name="Celda vinculada 3 3 2 2" xfId="626"/>
    <cellStyle name="Celda vinculada 3 3 2 2 2" xfId="627"/>
    <cellStyle name="Celda vinculada 3 3 2 3" xfId="628"/>
    <cellStyle name="Celda vinculada 3 3 3" xfId="629"/>
    <cellStyle name="Celda vinculada 3 3 3 2" xfId="630"/>
    <cellStyle name="Celda vinculada 3 4" xfId="631"/>
    <cellStyle name="Celda vinculada 3 4 2" xfId="632"/>
    <cellStyle name="Celda vinculada 3 5" xfId="633"/>
    <cellStyle name="Celda vinculada 3 6" xfId="634"/>
    <cellStyle name="Celda vinculada 4" xfId="635"/>
    <cellStyle name="Celda vinculada 4 2" xfId="636"/>
    <cellStyle name="Celda vinculada 4 2 2" xfId="637"/>
    <cellStyle name="Celda vinculada 4 2 2 2" xfId="638"/>
    <cellStyle name="Celda vinculada 4 2 3" xfId="639"/>
    <cellStyle name="Celda vinculada 4 3" xfId="640"/>
    <cellStyle name="Celda vinculada 4 3 2" xfId="641"/>
    <cellStyle name="Celda vinculada 5" xfId="642"/>
    <cellStyle name="Celda vinculada 5 2" xfId="643"/>
    <cellStyle name="Celda vinculada 5 3" xfId="644"/>
    <cellStyle name="Celda vinculada 6" xfId="645"/>
    <cellStyle name="Celda vinculada 6 2" xfId="646"/>
    <cellStyle name="Celda vinculada 7" xfId="647"/>
    <cellStyle name="Check Cell" xfId="648"/>
    <cellStyle name="Check Cell 2" xfId="649"/>
    <cellStyle name="Check Cell 3" xfId="650"/>
    <cellStyle name="Check Cell 4" xfId="651"/>
    <cellStyle name="Check Cell 5" xfId="652"/>
    <cellStyle name="clsAltData" xfId="653"/>
    <cellStyle name="clsAltMRVData" xfId="654"/>
    <cellStyle name="clsBlank" xfId="655"/>
    <cellStyle name="clsColumnHeader" xfId="656"/>
    <cellStyle name="clsData" xfId="657"/>
    <cellStyle name="clsDefault" xfId="658"/>
    <cellStyle name="clsFooter" xfId="659"/>
    <cellStyle name="clsIndexTableTitle" xfId="660"/>
    <cellStyle name="clsMRVData" xfId="661"/>
    <cellStyle name="clsReportFooter" xfId="662"/>
    <cellStyle name="clsReportHeader" xfId="663"/>
    <cellStyle name="clsRowHeader" xfId="664"/>
    <cellStyle name="clsScale" xfId="665"/>
    <cellStyle name="clsSection" xfId="666"/>
    <cellStyle name="Comma 2" xfId="667"/>
    <cellStyle name="Comma 3" xfId="668"/>
    <cellStyle name="Comma_BANCOS FORMATO ENCAJE LEGAL" xfId="669"/>
    <cellStyle name="Date" xfId="670"/>
    <cellStyle name="Encabezado 4 2" xfId="671"/>
    <cellStyle name="Encabezado 4 2 2" xfId="672"/>
    <cellStyle name="Encabezado 4 2 2 2" xfId="673"/>
    <cellStyle name="Encabezado 4 2 2 2 2" xfId="674"/>
    <cellStyle name="Encabezado 4 2 2 2 2 2" xfId="675"/>
    <cellStyle name="Encabezado 4 2 2 2 2 2 2" xfId="676"/>
    <cellStyle name="Encabezado 4 2 2 2 2 2 2 2" xfId="677"/>
    <cellStyle name="Encabezado 4 2 2 2 2 2 3" xfId="678"/>
    <cellStyle name="Encabezado 4 2 2 2 2 3" xfId="679"/>
    <cellStyle name="Encabezado 4 2 2 2 2 3 2" xfId="680"/>
    <cellStyle name="Encabezado 4 2 2 2 3" xfId="681"/>
    <cellStyle name="Encabezado 4 2 2 2 4" xfId="682"/>
    <cellStyle name="Encabezado 4 2 2 2 4 2" xfId="683"/>
    <cellStyle name="Encabezado 4 2 2 2 5" xfId="684"/>
    <cellStyle name="Encabezado 4 2 2 3" xfId="685"/>
    <cellStyle name="Encabezado 4 2 2 3 2" xfId="686"/>
    <cellStyle name="Encabezado 4 2 2 3 2 2" xfId="687"/>
    <cellStyle name="Encabezado 4 2 2 3 2 2 2" xfId="688"/>
    <cellStyle name="Encabezado 4 2 2 3 2 3" xfId="689"/>
    <cellStyle name="Encabezado 4 2 2 3 3" xfId="690"/>
    <cellStyle name="Encabezado 4 2 2 3 3 2" xfId="691"/>
    <cellStyle name="Encabezado 4 2 2 4" xfId="692"/>
    <cellStyle name="Encabezado 4 2 2 4 2" xfId="693"/>
    <cellStyle name="Encabezado 4 2 2 5" xfId="694"/>
    <cellStyle name="Encabezado 4 2 3" xfId="695"/>
    <cellStyle name="Encabezado 4 2 4" xfId="696"/>
    <cellStyle name="Encabezado 4 2 4 2" xfId="697"/>
    <cellStyle name="Encabezado 4 2 4 2 2" xfId="698"/>
    <cellStyle name="Encabezado 4 2 4 2 2 2" xfId="699"/>
    <cellStyle name="Encabezado 4 2 4 2 3" xfId="700"/>
    <cellStyle name="Encabezado 4 2 4 3" xfId="701"/>
    <cellStyle name="Encabezado 4 2 4 3 2" xfId="702"/>
    <cellStyle name="Encabezado 4 2 5" xfId="703"/>
    <cellStyle name="Encabezado 4 2 6" xfId="704"/>
    <cellStyle name="Encabezado 4 2 6 2" xfId="705"/>
    <cellStyle name="Encabezado 4 2 7" xfId="706"/>
    <cellStyle name="Encabezado 4 3" xfId="707"/>
    <cellStyle name="Encabezado 4 3 2" xfId="708"/>
    <cellStyle name="Encabezado 4 3 2 2" xfId="709"/>
    <cellStyle name="Encabezado 4 3 2 2 2" xfId="710"/>
    <cellStyle name="Encabezado 4 3 2 2 2 2" xfId="711"/>
    <cellStyle name="Encabezado 4 3 2 2 2 2 2" xfId="712"/>
    <cellStyle name="Encabezado 4 3 2 2 2 3" xfId="713"/>
    <cellStyle name="Encabezado 4 3 2 2 3" xfId="714"/>
    <cellStyle name="Encabezado 4 3 2 2 3 2" xfId="715"/>
    <cellStyle name="Encabezado 4 3 2 3" xfId="716"/>
    <cellStyle name="Encabezado 4 3 2 4" xfId="717"/>
    <cellStyle name="Encabezado 4 3 2 4 2" xfId="718"/>
    <cellStyle name="Encabezado 4 3 2 5" xfId="719"/>
    <cellStyle name="Encabezado 4 3 3" xfId="720"/>
    <cellStyle name="Encabezado 4 3 3 2" xfId="721"/>
    <cellStyle name="Encabezado 4 3 3 2 2" xfId="722"/>
    <cellStyle name="Encabezado 4 3 3 2 2 2" xfId="723"/>
    <cellStyle name="Encabezado 4 3 3 2 3" xfId="724"/>
    <cellStyle name="Encabezado 4 3 3 3" xfId="725"/>
    <cellStyle name="Encabezado 4 3 3 3 2" xfId="726"/>
    <cellStyle name="Encabezado 4 3 4" xfId="727"/>
    <cellStyle name="Encabezado 4 3 4 2" xfId="728"/>
    <cellStyle name="Encabezado 4 3 5" xfId="729"/>
    <cellStyle name="Encabezado 4 3 6" xfId="730"/>
    <cellStyle name="Encabezado 4 4" xfId="731"/>
    <cellStyle name="Encabezado 4 4 2" xfId="732"/>
    <cellStyle name="Encabezado 4 4 2 2" xfId="733"/>
    <cellStyle name="Encabezado 4 4 2 2 2" xfId="734"/>
    <cellStyle name="Encabezado 4 4 2 3" xfId="735"/>
    <cellStyle name="Encabezado 4 4 3" xfId="736"/>
    <cellStyle name="Encabezado 4 4 3 2" xfId="737"/>
    <cellStyle name="Encabezado 4 5" xfId="738"/>
    <cellStyle name="Encabezado 4 5 2" xfId="739"/>
    <cellStyle name="Encabezado 4 5 3" xfId="740"/>
    <cellStyle name="Encabezado 4 6" xfId="741"/>
    <cellStyle name="Encabezado 4 6 2" xfId="742"/>
    <cellStyle name="Encabezado 4 7" xfId="743"/>
    <cellStyle name="Énfasis1 2" xfId="744"/>
    <cellStyle name="Énfasis1 3" xfId="745"/>
    <cellStyle name="Énfasis2 2" xfId="746"/>
    <cellStyle name="Énfasis2 3" xfId="747"/>
    <cellStyle name="Énfasis3 2" xfId="748"/>
    <cellStyle name="Énfasis3 3" xfId="749"/>
    <cellStyle name="Énfasis4 2" xfId="750"/>
    <cellStyle name="Énfasis4 3" xfId="751"/>
    <cellStyle name="Énfasis5 2" xfId="752"/>
    <cellStyle name="Énfasis5 3" xfId="753"/>
    <cellStyle name="Énfasis6 2" xfId="754"/>
    <cellStyle name="Énfasis6 3" xfId="755"/>
    <cellStyle name="Entrada 2" xfId="756"/>
    <cellStyle name="Entrada 2 2" xfId="757"/>
    <cellStyle name="Entrada 2 2 2" xfId="758"/>
    <cellStyle name="Entrada 2 2 2 2" xfId="759"/>
    <cellStyle name="Entrada 2 2 2 2 2" xfId="760"/>
    <cellStyle name="Entrada 2 2 2 2 2 2" xfId="761"/>
    <cellStyle name="Entrada 2 2 2 2 2 2 2" xfId="762"/>
    <cellStyle name="Entrada 2 2 2 2 2 3" xfId="763"/>
    <cellStyle name="Entrada 2 2 2 2 3" xfId="764"/>
    <cellStyle name="Entrada 2 2 2 2 3 2" xfId="765"/>
    <cellStyle name="Entrada 2 2 2 3" xfId="766"/>
    <cellStyle name="Entrada 2 2 2 4" xfId="767"/>
    <cellStyle name="Entrada 2 2 2 4 2" xfId="768"/>
    <cellStyle name="Entrada 2 2 2 5" xfId="769"/>
    <cellStyle name="Entrada 2 2 3" xfId="770"/>
    <cellStyle name="Entrada 2 2 3 2" xfId="771"/>
    <cellStyle name="Entrada 2 2 3 2 2" xfId="772"/>
    <cellStyle name="Entrada 2 2 3 2 2 2" xfId="773"/>
    <cellStyle name="Entrada 2 2 3 2 3" xfId="774"/>
    <cellStyle name="Entrada 2 2 3 3" xfId="775"/>
    <cellStyle name="Entrada 2 2 3 3 2" xfId="776"/>
    <cellStyle name="Entrada 2 2 4" xfId="777"/>
    <cellStyle name="Entrada 2 2 4 2" xfId="778"/>
    <cellStyle name="Entrada 2 2 5" xfId="779"/>
    <cellStyle name="Entrada 2 3" xfId="780"/>
    <cellStyle name="Entrada 2 4" xfId="781"/>
    <cellStyle name="Entrada 2 4 2" xfId="782"/>
    <cellStyle name="Entrada 2 4 2 2" xfId="783"/>
    <cellStyle name="Entrada 2 4 2 2 2" xfId="784"/>
    <cellStyle name="Entrada 2 4 2 3" xfId="785"/>
    <cellStyle name="Entrada 2 4 3" xfId="786"/>
    <cellStyle name="Entrada 2 4 3 2" xfId="787"/>
    <cellStyle name="Entrada 2 5" xfId="788"/>
    <cellStyle name="Entrada 2 6" xfId="789"/>
    <cellStyle name="Entrada 2 6 2" xfId="790"/>
    <cellStyle name="Entrada 2 7" xfId="791"/>
    <cellStyle name="Entrada 3" xfId="792"/>
    <cellStyle name="Entrada 3 2" xfId="793"/>
    <cellStyle name="Entrada 3 2 2" xfId="794"/>
    <cellStyle name="Entrada 3 2 2 2" xfId="795"/>
    <cellStyle name="Entrada 3 2 2 2 2" xfId="796"/>
    <cellStyle name="Entrada 3 2 2 2 2 2" xfId="797"/>
    <cellStyle name="Entrada 3 2 2 2 3" xfId="798"/>
    <cellStyle name="Entrada 3 2 2 3" xfId="799"/>
    <cellStyle name="Entrada 3 2 2 3 2" xfId="800"/>
    <cellStyle name="Entrada 3 2 3" xfId="801"/>
    <cellStyle name="Entrada 3 2 4" xfId="802"/>
    <cellStyle name="Entrada 3 2 4 2" xfId="803"/>
    <cellStyle name="Entrada 3 2 5" xfId="804"/>
    <cellStyle name="Entrada 3 3" xfId="805"/>
    <cellStyle name="Entrada 3 3 2" xfId="806"/>
    <cellStyle name="Entrada 3 3 2 2" xfId="807"/>
    <cellStyle name="Entrada 3 3 2 2 2" xfId="808"/>
    <cellStyle name="Entrada 3 3 2 3" xfId="809"/>
    <cellStyle name="Entrada 3 3 3" xfId="810"/>
    <cellStyle name="Entrada 3 3 3 2" xfId="811"/>
    <cellStyle name="Entrada 3 4" xfId="812"/>
    <cellStyle name="Entrada 3 4 2" xfId="813"/>
    <cellStyle name="Entrada 3 5" xfId="814"/>
    <cellStyle name="Entrada 3 6" xfId="815"/>
    <cellStyle name="Entrada 4" xfId="816"/>
    <cellStyle name="Entrada 4 2" xfId="817"/>
    <cellStyle name="Entrada 4 2 2" xfId="818"/>
    <cellStyle name="Entrada 4 2 2 2" xfId="819"/>
    <cellStyle name="Entrada 4 2 3" xfId="820"/>
    <cellStyle name="Entrada 4 3" xfId="821"/>
    <cellStyle name="Entrada 4 3 2" xfId="822"/>
    <cellStyle name="Entrada 5" xfId="823"/>
    <cellStyle name="Entrada 5 2" xfId="824"/>
    <cellStyle name="Entrada 5 3" xfId="825"/>
    <cellStyle name="Entrada 6" xfId="826"/>
    <cellStyle name="Entrada 6 2" xfId="827"/>
    <cellStyle name="Entrada 7" xfId="828"/>
    <cellStyle name="Estilo 1" xfId="829"/>
    <cellStyle name="Euro" xfId="830"/>
    <cellStyle name="Euro 2" xfId="831"/>
    <cellStyle name="Euro 2 2" xfId="832"/>
    <cellStyle name="Euro 3" xfId="833"/>
    <cellStyle name="Euro 3 2" xfId="834"/>
    <cellStyle name="Euro 4" xfId="835"/>
    <cellStyle name="Euro 4 2" xfId="836"/>
    <cellStyle name="Euro 5" xfId="837"/>
    <cellStyle name="Euro 5 2" xfId="838"/>
    <cellStyle name="Euro 6" xfId="839"/>
    <cellStyle name="Euro 7" xfId="840"/>
    <cellStyle name="Euro 8" xfId="841"/>
    <cellStyle name="Euro 9" xfId="842"/>
    <cellStyle name="Explanatory Text" xfId="843"/>
    <cellStyle name="Explanatory Text 2" xfId="844"/>
    <cellStyle name="Explanatory Text 3" xfId="845"/>
    <cellStyle name="Explanatory Text 4" xfId="846"/>
    <cellStyle name="Explanatory Text 5" xfId="847"/>
    <cellStyle name="Fixed" xfId="848"/>
    <cellStyle name="Followed Hyperlink" xfId="849"/>
    <cellStyle name="Garamond 10" xfId="850"/>
    <cellStyle name="Good" xfId="851"/>
    <cellStyle name="Good 2" xfId="852"/>
    <cellStyle name="Good 3" xfId="853"/>
    <cellStyle name="Good 4" xfId="854"/>
    <cellStyle name="Good 5" xfId="855"/>
    <cellStyle name="Heading 1" xfId="856"/>
    <cellStyle name="Heading 1 2" xfId="857"/>
    <cellStyle name="Heading 1 3" xfId="858"/>
    <cellStyle name="Heading 1 4" xfId="859"/>
    <cellStyle name="Heading 1 5" xfId="860"/>
    <cellStyle name="Heading 2" xfId="861"/>
    <cellStyle name="Heading 2 2" xfId="862"/>
    <cellStyle name="Heading 2 3" xfId="863"/>
    <cellStyle name="Heading 2 4" xfId="864"/>
    <cellStyle name="Heading 2 5" xfId="865"/>
    <cellStyle name="Heading 3" xfId="866"/>
    <cellStyle name="Heading 3 2" xfId="867"/>
    <cellStyle name="Heading 3 3" xfId="868"/>
    <cellStyle name="Heading 3 4" xfId="869"/>
    <cellStyle name="Heading 3 5" xfId="870"/>
    <cellStyle name="Heading 4" xfId="871"/>
    <cellStyle name="Heading 4 2" xfId="872"/>
    <cellStyle name="Heading 4 3" xfId="873"/>
    <cellStyle name="Heading 4 4" xfId="874"/>
    <cellStyle name="Heading 4 5" xfId="875"/>
    <cellStyle name="HEADING1" xfId="876"/>
    <cellStyle name="HEADING2" xfId="877"/>
    <cellStyle name="Hipervínculo 2" xfId="878"/>
    <cellStyle name="Hyperlink" xfId="879"/>
    <cellStyle name="imf-one decimal" xfId="880"/>
    <cellStyle name="imf-zero decimal" xfId="881"/>
    <cellStyle name="Incorrecto 2" xfId="882"/>
    <cellStyle name="Incorrecto 3" xfId="883"/>
    <cellStyle name="Input" xfId="884"/>
    <cellStyle name="Input 2" xfId="885"/>
    <cellStyle name="Input 3" xfId="886"/>
    <cellStyle name="Input 4" xfId="887"/>
    <cellStyle name="Input 5" xfId="888"/>
    <cellStyle name="Linked Cell" xfId="889"/>
    <cellStyle name="Linked Cell 2" xfId="890"/>
    <cellStyle name="Linked Cell 3" xfId="891"/>
    <cellStyle name="Linked Cell 4" xfId="892"/>
    <cellStyle name="Linked Cell 5" xfId="893"/>
    <cellStyle name="MacroCode" xfId="894"/>
    <cellStyle name="Millares" xfId="895" builtinId="3"/>
    <cellStyle name="Millares 10" xfId="896"/>
    <cellStyle name="Millares 10 2" xfId="897"/>
    <cellStyle name="Millares 11" xfId="898"/>
    <cellStyle name="Millares 12" xfId="899"/>
    <cellStyle name="Millares 2" xfId="900"/>
    <cellStyle name="Millares 2 10" xfId="901"/>
    <cellStyle name="Millares 2 2" xfId="902"/>
    <cellStyle name="Millares 2 2 2" xfId="903"/>
    <cellStyle name="Millares 2 2 3" xfId="904"/>
    <cellStyle name="Millares 2 2 4" xfId="905"/>
    <cellStyle name="Millares 2 2 5" xfId="906"/>
    <cellStyle name="Millares 2 3" xfId="907"/>
    <cellStyle name="Millares 2 3 2" xfId="908"/>
    <cellStyle name="Millares 2 4" xfId="909"/>
    <cellStyle name="Millares 2 5" xfId="910"/>
    <cellStyle name="Millares 2 6" xfId="911"/>
    <cellStyle name="Millares 2 7" xfId="912"/>
    <cellStyle name="Millares 2 8" xfId="913"/>
    <cellStyle name="Millares 2_Grafico MAT_d" xfId="914"/>
    <cellStyle name="Millares 3" xfId="915"/>
    <cellStyle name="Millares 3 10" xfId="916"/>
    <cellStyle name="Millares 3 11" xfId="917"/>
    <cellStyle name="Millares 3 12" xfId="918"/>
    <cellStyle name="Millares 3 2" xfId="919"/>
    <cellStyle name="Millares 3 3" xfId="920"/>
    <cellStyle name="Millares 3 4" xfId="921"/>
    <cellStyle name="Millares 3 5" xfId="922"/>
    <cellStyle name="Millares 3 5 2" xfId="923"/>
    <cellStyle name="Millares 3 6" xfId="924"/>
    <cellStyle name="Millares 3 7" xfId="925"/>
    <cellStyle name="Millares 3 8" xfId="926"/>
    <cellStyle name="Millares 3 9" xfId="927"/>
    <cellStyle name="Millares 4" xfId="928"/>
    <cellStyle name="Millares 4 2" xfId="929"/>
    <cellStyle name="Millares 4 3" xfId="930"/>
    <cellStyle name="Millares 5" xfId="931"/>
    <cellStyle name="Millares 5 2" xfId="932"/>
    <cellStyle name="Millares 5 3" xfId="933"/>
    <cellStyle name="Millares 5 4" xfId="934"/>
    <cellStyle name="Millares 5 5" xfId="935"/>
    <cellStyle name="Millares 6" xfId="936"/>
    <cellStyle name="Millares 7" xfId="937"/>
    <cellStyle name="Neutral 2" xfId="938"/>
    <cellStyle name="Neutral 2 2" xfId="939"/>
    <cellStyle name="Neutral 2 3" xfId="940"/>
    <cellStyle name="Neutral 2 4" xfId="941"/>
    <cellStyle name="Neutral 2 5" xfId="942"/>
    <cellStyle name="Neutral 2 6" xfId="943"/>
    <cellStyle name="Neutral 2 7" xfId="944"/>
    <cellStyle name="Neutral 3" xfId="945"/>
    <cellStyle name="Neutral 3 2" xfId="946"/>
    <cellStyle name="Neutral 3 2 2" xfId="947"/>
    <cellStyle name="Neutral 3 2 2 2" xfId="948"/>
    <cellStyle name="Neutral 3 2 2 2 2" xfId="949"/>
    <cellStyle name="Neutral 3 2 2 2 2 2" xfId="950"/>
    <cellStyle name="Neutral 3 2 2 2 3" xfId="951"/>
    <cellStyle name="Neutral 3 2 2 3" xfId="952"/>
    <cellStyle name="Neutral 3 2 2 3 2" xfId="953"/>
    <cellStyle name="Neutral 3 2 3" xfId="954"/>
    <cellStyle name="Neutral 3 2 4" xfId="955"/>
    <cellStyle name="Neutral 3 2 4 2" xfId="956"/>
    <cellStyle name="Neutral 3 2 5" xfId="957"/>
    <cellStyle name="Neutral 3 3" xfId="958"/>
    <cellStyle name="Neutral 3 3 2" xfId="959"/>
    <cellStyle name="Neutral 3 3 2 2" xfId="960"/>
    <cellStyle name="Neutral 3 3 2 2 2" xfId="961"/>
    <cellStyle name="Neutral 3 3 2 3" xfId="962"/>
    <cellStyle name="Neutral 3 3 3" xfId="963"/>
    <cellStyle name="Neutral 3 3 3 2" xfId="964"/>
    <cellStyle name="Neutral 3 4" xfId="965"/>
    <cellStyle name="Neutral 3 4 2" xfId="966"/>
    <cellStyle name="Neutral 3 5" xfId="967"/>
    <cellStyle name="Neutral 3 6" xfId="968"/>
    <cellStyle name="Neutral 4" xfId="969"/>
    <cellStyle name="Neutral 4 2" xfId="970"/>
    <cellStyle name="Neutral 4 2 2" xfId="971"/>
    <cellStyle name="Neutral 4 2 2 2" xfId="972"/>
    <cellStyle name="Neutral 4 2 3" xfId="973"/>
    <cellStyle name="Neutral 4 3" xfId="974"/>
    <cellStyle name="Neutral 4 3 2" xfId="975"/>
    <cellStyle name="Neutral 5" xfId="976"/>
    <cellStyle name="Neutral 5 2" xfId="977"/>
    <cellStyle name="Neutral 5 3" xfId="978"/>
    <cellStyle name="Neutral 6" xfId="979"/>
    <cellStyle name="Neutral 6 2" xfId="980"/>
    <cellStyle name="Neutral 7" xfId="981"/>
    <cellStyle name="No-definido" xfId="982"/>
    <cellStyle name="No-definido 2" xfId="983"/>
    <cellStyle name="No-definido 2 2" xfId="984"/>
    <cellStyle name="No-definido 3" xfId="985"/>
    <cellStyle name="No-definido 4" xfId="986"/>
    <cellStyle name="No-definido 5" xfId="987"/>
    <cellStyle name="Normal" xfId="0" builtinId="0"/>
    <cellStyle name="Normal - Modelo1" xfId="988"/>
    <cellStyle name="Normal - Style1" xfId="989"/>
    <cellStyle name="Normal 10" xfId="990"/>
    <cellStyle name="Normal 10 2" xfId="991"/>
    <cellStyle name="Normal 11" xfId="992"/>
    <cellStyle name="Normal 11 2" xfId="993"/>
    <cellStyle name="Normal 11 3" xfId="994"/>
    <cellStyle name="Normal 12" xfId="995"/>
    <cellStyle name="Normal 12 2" xfId="996"/>
    <cellStyle name="Normal 13" xfId="997"/>
    <cellStyle name="Normal 14" xfId="998"/>
    <cellStyle name="Normal 14 2" xfId="999"/>
    <cellStyle name="Normal 14 3" xfId="1000"/>
    <cellStyle name="Normal 15" xfId="1001"/>
    <cellStyle name="Normal 15 2" xfId="1002"/>
    <cellStyle name="Normal 15_Grafico MAT_d" xfId="1003"/>
    <cellStyle name="Normal 16" xfId="1004"/>
    <cellStyle name="Normal 16 2" xfId="1005"/>
    <cellStyle name="Normal 16 3" xfId="1006"/>
    <cellStyle name="Normal 16_Grafico MAT_d" xfId="1007"/>
    <cellStyle name="Normal 17" xfId="1008"/>
    <cellStyle name="Normal 18" xfId="1009"/>
    <cellStyle name="Normal 19" xfId="1010"/>
    <cellStyle name="Normal 2" xfId="1011"/>
    <cellStyle name="Normal 2 2" xfId="1012"/>
    <cellStyle name="Normal 2 2 2" xfId="1013"/>
    <cellStyle name="Normal 2 2 2 2" xfId="1014"/>
    <cellStyle name="Normal 2 2 3" xfId="1015"/>
    <cellStyle name="Normal 2 2 4" xfId="1016"/>
    <cellStyle name="Normal 2 3" xfId="1017"/>
    <cellStyle name="Normal 2 3 2" xfId="1018"/>
    <cellStyle name="Normal 2 4" xfId="1019"/>
    <cellStyle name="Normal 2 5" xfId="1020"/>
    <cellStyle name="Normal 2 6" xfId="1021"/>
    <cellStyle name="Normal 2 7" xfId="1022"/>
    <cellStyle name="Normal 2 8" xfId="1023"/>
    <cellStyle name="Normal 2 9" xfId="1024"/>
    <cellStyle name="Normal 2 9 2" xfId="1025"/>
    <cellStyle name="Normal 2_Base de datos de Ind. MyF" xfId="1026"/>
    <cellStyle name="Normal 20" xfId="1027"/>
    <cellStyle name="Normal 21" xfId="1028"/>
    <cellStyle name="Normal 22" xfId="1029"/>
    <cellStyle name="Normal 23" xfId="1030"/>
    <cellStyle name="Normal 24" xfId="1031"/>
    <cellStyle name="Normal 25" xfId="1032"/>
    <cellStyle name="Normal 26" xfId="1033"/>
    <cellStyle name="Normal 27" xfId="1034"/>
    <cellStyle name="Normal 28" xfId="1035"/>
    <cellStyle name="Normal 28 2" xfId="1036"/>
    <cellStyle name="Normal 29" xfId="1037"/>
    <cellStyle name="Normal 29 2" xfId="1038"/>
    <cellStyle name="Normal 3" xfId="1039"/>
    <cellStyle name="Normal 3 10" xfId="1040"/>
    <cellStyle name="Normal 3 11" xfId="1041"/>
    <cellStyle name="Normal 3 12" xfId="1042"/>
    <cellStyle name="Normal 3 13" xfId="1043"/>
    <cellStyle name="Normal 3 2" xfId="1044"/>
    <cellStyle name="Normal 3 2 2" xfId="1045"/>
    <cellStyle name="Normal 3 2 3" xfId="1046"/>
    <cellStyle name="Normal 3 2 4" xfId="1047"/>
    <cellStyle name="Normal 3 2 5" xfId="1048"/>
    <cellStyle name="Normal 3 3" xfId="1049"/>
    <cellStyle name="Normal 3 3 2" xfId="1050"/>
    <cellStyle name="Normal 3 3 3" xfId="1051"/>
    <cellStyle name="Normal 3 4" xfId="1052"/>
    <cellStyle name="Normal 3 5" xfId="1053"/>
    <cellStyle name="Normal 3 6" xfId="1054"/>
    <cellStyle name="Normal 3 7" xfId="1055"/>
    <cellStyle name="Normal 3 8" xfId="1056"/>
    <cellStyle name="Normal 3 9" xfId="1057"/>
    <cellStyle name="Normal 3 9 2" xfId="1058"/>
    <cellStyle name="Normal 3_Base de datos de Ind. MyF" xfId="1059"/>
    <cellStyle name="Normal 30" xfId="1060"/>
    <cellStyle name="Normal 31" xfId="1061"/>
    <cellStyle name="Normal 32" xfId="1062"/>
    <cellStyle name="Normal 33" xfId="1063"/>
    <cellStyle name="Normal 34" xfId="1064"/>
    <cellStyle name="Normal 35" xfId="1065"/>
    <cellStyle name="Normal 36" xfId="1066"/>
    <cellStyle name="Normal 37" xfId="1067"/>
    <cellStyle name="Normal 37 2" xfId="1068"/>
    <cellStyle name="Normal 37 3" xfId="1069"/>
    <cellStyle name="Normal 38" xfId="1070"/>
    <cellStyle name="Normal 39" xfId="1071"/>
    <cellStyle name="Normal 4" xfId="1072"/>
    <cellStyle name="Normal 4 10" xfId="1073"/>
    <cellStyle name="Normal 4 2" xfId="1074"/>
    <cellStyle name="Normal 4 2 2" xfId="1075"/>
    <cellStyle name="Normal 4 3" xfId="1076"/>
    <cellStyle name="Normal 4 3 2" xfId="1077"/>
    <cellStyle name="Normal 4 4" xfId="1078"/>
    <cellStyle name="Normal 4 4 2" xfId="1079"/>
    <cellStyle name="Normal 4 5" xfId="1080"/>
    <cellStyle name="Normal 4 6" xfId="1081"/>
    <cellStyle name="Normal 4 7" xfId="1082"/>
    <cellStyle name="Normal 4 8" xfId="1083"/>
    <cellStyle name="Normal 4 9" xfId="1084"/>
    <cellStyle name="Normal 4_Base de datos de Ind. MyF" xfId="1085"/>
    <cellStyle name="Normal 40" xfId="1086"/>
    <cellStyle name="Normal 41" xfId="1087"/>
    <cellStyle name="Normal 42" xfId="1088"/>
    <cellStyle name="Normal 43" xfId="1089"/>
    <cellStyle name="Normal 44" xfId="1090"/>
    <cellStyle name="Normal 45" xfId="1091"/>
    <cellStyle name="Normal 46" xfId="1092"/>
    <cellStyle name="Normal 47" xfId="1093"/>
    <cellStyle name="Normal 48" xfId="1094"/>
    <cellStyle name="Normal 5" xfId="1095"/>
    <cellStyle name="Normal 5 2" xfId="1096"/>
    <cellStyle name="Normal 6" xfId="1097"/>
    <cellStyle name="Normal 7" xfId="1098"/>
    <cellStyle name="Normal 7 2" xfId="1099"/>
    <cellStyle name="Normal 8" xfId="1100"/>
    <cellStyle name="Normal 8 2" xfId="1101"/>
    <cellStyle name="Normal 9" xfId="1102"/>
    <cellStyle name="Normal 9 2" xfId="1103"/>
    <cellStyle name="Notas 2" xfId="1104"/>
    <cellStyle name="Notas 2 2" xfId="1105"/>
    <cellStyle name="Notas 3" xfId="1106"/>
    <cellStyle name="Notas 3 2" xfId="1107"/>
    <cellStyle name="Notas 3 3" xfId="1108"/>
    <cellStyle name="Notas 3 4" xfId="1109"/>
    <cellStyle name="Notas 4" xfId="1110"/>
    <cellStyle name="Notas 4 2" xfId="1111"/>
    <cellStyle name="Notas 4 3" xfId="1112"/>
    <cellStyle name="Notas 5" xfId="1113"/>
    <cellStyle name="Note" xfId="1114"/>
    <cellStyle name="Note 2" xfId="1115"/>
    <cellStyle name="Note 2 2" xfId="1116"/>
    <cellStyle name="Note 3" xfId="1117"/>
    <cellStyle name="Note 3 2" xfId="1118"/>
    <cellStyle name="Note 4" xfId="1119"/>
    <cellStyle name="Note 4 2" xfId="1120"/>
    <cellStyle name="Note 5" xfId="1121"/>
    <cellStyle name="Note 5 2" xfId="1122"/>
    <cellStyle name="Note 6" xfId="1123"/>
    <cellStyle name="Note 7" xfId="1124"/>
    <cellStyle name="Note 8" xfId="1125"/>
    <cellStyle name="Note_Base de datos de Ind. MyF" xfId="1126"/>
    <cellStyle name="Output" xfId="1127"/>
    <cellStyle name="Output 2" xfId="1128"/>
    <cellStyle name="Output 3" xfId="1129"/>
    <cellStyle name="Output 4" xfId="1130"/>
    <cellStyle name="Output 5" xfId="1131"/>
    <cellStyle name="Percent 2" xfId="1132"/>
    <cellStyle name="percentage difference one decimal" xfId="1133"/>
    <cellStyle name="percentage difference zero decimal" xfId="1134"/>
    <cellStyle name="Porcentaje 2" xfId="1135"/>
    <cellStyle name="Porcentaje 2 2" xfId="1136"/>
    <cellStyle name="Porcentual 2" xfId="1137"/>
    <cellStyle name="Porcentual 2 2" xfId="1138"/>
    <cellStyle name="Porcentual 2 3" xfId="1139"/>
    <cellStyle name="Porcentual 2 4" xfId="1140"/>
    <cellStyle name="Porcentual 2 5" xfId="1141"/>
    <cellStyle name="Porcentual 2 6" xfId="1142"/>
    <cellStyle name="Porcentual 2 7" xfId="1143"/>
    <cellStyle name="Porcentual 2 8" xfId="1144"/>
    <cellStyle name="Porcentual 3" xfId="1145"/>
    <cellStyle name="Red Text" xfId="1146"/>
    <cellStyle name="Rótulo" xfId="1147"/>
    <cellStyle name="Salida 2" xfId="1148"/>
    <cellStyle name="Salida 3" xfId="1149"/>
    <cellStyle name="Texto de advertencia 2" xfId="1150"/>
    <cellStyle name="Texto de advertencia 2 2" xfId="1151"/>
    <cellStyle name="Texto de advertencia 2 2 2" xfId="1152"/>
    <cellStyle name="Texto de advertencia 2 2 2 2" xfId="1153"/>
    <cellStyle name="Texto de advertencia 2 2 2 2 2" xfId="1154"/>
    <cellStyle name="Texto de advertencia 2 2 2 2 2 2" xfId="1155"/>
    <cellStyle name="Texto de advertencia 2 2 2 2 2 2 2" xfId="1156"/>
    <cellStyle name="Texto de advertencia 2 2 2 2 2 3" xfId="1157"/>
    <cellStyle name="Texto de advertencia 2 2 2 2 3" xfId="1158"/>
    <cellStyle name="Texto de advertencia 2 2 2 2 3 2" xfId="1159"/>
    <cellStyle name="Texto de advertencia 2 2 2 3" xfId="1160"/>
    <cellStyle name="Texto de advertencia 2 2 2 4" xfId="1161"/>
    <cellStyle name="Texto de advertencia 2 2 2 4 2" xfId="1162"/>
    <cellStyle name="Texto de advertencia 2 2 2 5" xfId="1163"/>
    <cellStyle name="Texto de advertencia 2 2 3" xfId="1164"/>
    <cellStyle name="Texto de advertencia 2 2 3 2" xfId="1165"/>
    <cellStyle name="Texto de advertencia 2 2 3 2 2" xfId="1166"/>
    <cellStyle name="Texto de advertencia 2 2 3 2 2 2" xfId="1167"/>
    <cellStyle name="Texto de advertencia 2 2 3 2 3" xfId="1168"/>
    <cellStyle name="Texto de advertencia 2 2 3 3" xfId="1169"/>
    <cellStyle name="Texto de advertencia 2 2 3 3 2" xfId="1170"/>
    <cellStyle name="Texto de advertencia 2 2 4" xfId="1171"/>
    <cellStyle name="Texto de advertencia 2 2 4 2" xfId="1172"/>
    <cellStyle name="Texto de advertencia 2 2 5" xfId="1173"/>
    <cellStyle name="Texto de advertencia 2 3" xfId="1174"/>
    <cellStyle name="Texto de advertencia 2 4" xfId="1175"/>
    <cellStyle name="Texto de advertencia 2 4 2" xfId="1176"/>
    <cellStyle name="Texto de advertencia 2 4 2 2" xfId="1177"/>
    <cellStyle name="Texto de advertencia 2 4 2 2 2" xfId="1178"/>
    <cellStyle name="Texto de advertencia 2 4 2 3" xfId="1179"/>
    <cellStyle name="Texto de advertencia 2 4 3" xfId="1180"/>
    <cellStyle name="Texto de advertencia 2 4 3 2" xfId="1181"/>
    <cellStyle name="Texto de advertencia 2 5" xfId="1182"/>
    <cellStyle name="Texto de advertencia 2 6" xfId="1183"/>
    <cellStyle name="Texto de advertencia 2 6 2" xfId="1184"/>
    <cellStyle name="Texto de advertencia 2 7" xfId="1185"/>
    <cellStyle name="Texto de advertencia 3" xfId="1186"/>
    <cellStyle name="Texto de advertencia 3 2" xfId="1187"/>
    <cellStyle name="Texto de advertencia 3 2 2" xfId="1188"/>
    <cellStyle name="Texto de advertencia 3 2 2 2" xfId="1189"/>
    <cellStyle name="Texto de advertencia 3 2 2 2 2" xfId="1190"/>
    <cellStyle name="Texto de advertencia 3 2 2 2 2 2" xfId="1191"/>
    <cellStyle name="Texto de advertencia 3 2 2 2 3" xfId="1192"/>
    <cellStyle name="Texto de advertencia 3 2 2 3" xfId="1193"/>
    <cellStyle name="Texto de advertencia 3 2 2 3 2" xfId="1194"/>
    <cellStyle name="Texto de advertencia 3 2 3" xfId="1195"/>
    <cellStyle name="Texto de advertencia 3 2 4" xfId="1196"/>
    <cellStyle name="Texto de advertencia 3 2 4 2" xfId="1197"/>
    <cellStyle name="Texto de advertencia 3 2 5" xfId="1198"/>
    <cellStyle name="Texto de advertencia 3 3" xfId="1199"/>
    <cellStyle name="Texto de advertencia 3 3 2" xfId="1200"/>
    <cellStyle name="Texto de advertencia 3 3 2 2" xfId="1201"/>
    <cellStyle name="Texto de advertencia 3 3 2 2 2" xfId="1202"/>
    <cellStyle name="Texto de advertencia 3 3 2 3" xfId="1203"/>
    <cellStyle name="Texto de advertencia 3 3 3" xfId="1204"/>
    <cellStyle name="Texto de advertencia 3 3 3 2" xfId="1205"/>
    <cellStyle name="Texto de advertencia 3 4" xfId="1206"/>
    <cellStyle name="Texto de advertencia 3 4 2" xfId="1207"/>
    <cellStyle name="Texto de advertencia 3 5" xfId="1208"/>
    <cellStyle name="Texto de advertencia 3 6" xfId="1209"/>
    <cellStyle name="Texto de advertencia 4" xfId="1210"/>
    <cellStyle name="Texto de advertencia 4 2" xfId="1211"/>
    <cellStyle name="Texto de advertencia 4 2 2" xfId="1212"/>
    <cellStyle name="Texto de advertencia 4 2 2 2" xfId="1213"/>
    <cellStyle name="Texto de advertencia 4 2 3" xfId="1214"/>
    <cellStyle name="Texto de advertencia 4 3" xfId="1215"/>
    <cellStyle name="Texto de advertencia 4 3 2" xfId="1216"/>
    <cellStyle name="Texto de advertencia 5" xfId="1217"/>
    <cellStyle name="Texto de advertencia 5 2" xfId="1218"/>
    <cellStyle name="Texto de advertencia 5 3" xfId="1219"/>
    <cellStyle name="Texto de advertencia 6" xfId="1220"/>
    <cellStyle name="Texto de advertencia 6 2" xfId="1221"/>
    <cellStyle name="Texto de advertencia 7" xfId="1222"/>
    <cellStyle name="Texto explicativo 2" xfId="1223"/>
    <cellStyle name="Texto explicativo 3" xfId="1224"/>
    <cellStyle name="Title" xfId="1225"/>
    <cellStyle name="Title 2" xfId="1226"/>
    <cellStyle name="Title 3" xfId="1227"/>
    <cellStyle name="Title 4" xfId="1228"/>
    <cellStyle name="Title 5" xfId="1229"/>
    <cellStyle name="Título 1 2" xfId="1230"/>
    <cellStyle name="Título 1 3" xfId="1231"/>
    <cellStyle name="Título 2 2" xfId="1232"/>
    <cellStyle name="Título 2 3" xfId="1233"/>
    <cellStyle name="Título 3 2" xfId="1234"/>
    <cellStyle name="Título 3 3" xfId="1235"/>
    <cellStyle name="Título 4" xfId="1236"/>
    <cellStyle name="Título 5" xfId="1237"/>
    <cellStyle name="Título mincurgar12" xfId="1238"/>
    <cellStyle name="TopGrey" xfId="1239"/>
    <cellStyle name="Total 2" xfId="1240"/>
    <cellStyle name="Total 2 2" xfId="1241"/>
    <cellStyle name="Total 2 3" xfId="1242"/>
    <cellStyle name="Total 2 4" xfId="1243"/>
    <cellStyle name="Total 2 5" xfId="1244"/>
    <cellStyle name="Total 2 6" xfId="1245"/>
    <cellStyle name="Total 2 7" xfId="1246"/>
    <cellStyle name="Total 3" xfId="1247"/>
    <cellStyle name="Total 3 2" xfId="1248"/>
    <cellStyle name="Total 3 2 2" xfId="1249"/>
    <cellStyle name="Total 3 2 2 2" xfId="1250"/>
    <cellStyle name="Total 3 2 2 2 2" xfId="1251"/>
    <cellStyle name="Total 3 2 2 2 2 2" xfId="1252"/>
    <cellStyle name="Total 3 2 2 2 3" xfId="1253"/>
    <cellStyle name="Total 3 2 2 3" xfId="1254"/>
    <cellStyle name="Total 3 2 2 3 2" xfId="1255"/>
    <cellStyle name="Total 3 2 3" xfId="1256"/>
    <cellStyle name="Total 3 2 4" xfId="1257"/>
    <cellStyle name="Total 3 2 4 2" xfId="1258"/>
    <cellStyle name="Total 3 2 5" xfId="1259"/>
    <cellStyle name="Total 3 2 6" xfId="1260"/>
    <cellStyle name="Total 3 3" xfId="1261"/>
    <cellStyle name="Total 3 3 2" xfId="1262"/>
    <cellStyle name="Total 3 3 2 2" xfId="1263"/>
    <cellStyle name="Total 3 3 2 2 2" xfId="1264"/>
    <cellStyle name="Total 3 3 2 3" xfId="1265"/>
    <cellStyle name="Total 3 3 3" xfId="1266"/>
    <cellStyle name="Total 3 3 3 2" xfId="1267"/>
    <cellStyle name="Total 3 4" xfId="1268"/>
    <cellStyle name="Total 3 4 2" xfId="1269"/>
    <cellStyle name="Total 3 5" xfId="1270"/>
    <cellStyle name="Total 4" xfId="1271"/>
    <cellStyle name="Total 4 2" xfId="1272"/>
    <cellStyle name="Total 4 2 2" xfId="1273"/>
    <cellStyle name="Total 4 2 2 2" xfId="1274"/>
    <cellStyle name="Total 4 2 3" xfId="1275"/>
    <cellStyle name="Total 4 3" xfId="1276"/>
    <cellStyle name="Total 4 3 2" xfId="1277"/>
    <cellStyle name="Total 5" xfId="1278"/>
    <cellStyle name="Total 5 2" xfId="1279"/>
    <cellStyle name="Total 5 3" xfId="1280"/>
    <cellStyle name="Total 6" xfId="1281"/>
    <cellStyle name="Total 6 2" xfId="1282"/>
    <cellStyle name="Total 7" xfId="1283"/>
    <cellStyle name="Warning Text" xfId="1284"/>
    <cellStyle name="Warning Text 2" xfId="1285"/>
    <cellStyle name="Warning Text 3" xfId="1286"/>
    <cellStyle name="Warning Text 4" xfId="1287"/>
    <cellStyle name="Warning Text 5" xfId="12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56</xdr:row>
      <xdr:rowOff>0</xdr:rowOff>
    </xdr:from>
    <xdr:to>
      <xdr:col>12</xdr:col>
      <xdr:colOff>0</xdr:colOff>
      <xdr:row>57</xdr:row>
      <xdr:rowOff>133350</xdr:rowOff>
    </xdr:to>
    <xdr:pic>
      <xdr:nvPicPr>
        <xdr:cNvPr id="1034" name="1 Imagen" descr="Logo_aprobado_negro_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35525" y="107156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56</xdr:row>
      <xdr:rowOff>0</xdr:rowOff>
    </xdr:from>
    <xdr:to>
      <xdr:col>12</xdr:col>
      <xdr:colOff>0</xdr:colOff>
      <xdr:row>59</xdr:row>
      <xdr:rowOff>171450</xdr:rowOff>
    </xdr:to>
    <xdr:pic>
      <xdr:nvPicPr>
        <xdr:cNvPr id="1035" name="2 Imagen" descr="Logo_aprobado_negro_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35525" y="10715625"/>
          <a:ext cx="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56</xdr:row>
      <xdr:rowOff>0</xdr:rowOff>
    </xdr:from>
    <xdr:to>
      <xdr:col>12</xdr:col>
      <xdr:colOff>0</xdr:colOff>
      <xdr:row>57</xdr:row>
      <xdr:rowOff>133350</xdr:rowOff>
    </xdr:to>
    <xdr:pic>
      <xdr:nvPicPr>
        <xdr:cNvPr id="1036" name="3 Imagen" descr="Logo_aprobado_negro_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35525" y="107156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1</xdr:col>
      <xdr:colOff>0</xdr:colOff>
      <xdr:row>67</xdr:row>
      <xdr:rowOff>123825</xdr:rowOff>
    </xdr:to>
    <xdr:pic>
      <xdr:nvPicPr>
        <xdr:cNvPr id="2052" name="1 Imagen" descr="Logo_aprobado_negro_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11442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0</xdr:colOff>
      <xdr:row>69</xdr:row>
      <xdr:rowOff>161925</xdr:rowOff>
    </xdr:to>
    <xdr:pic>
      <xdr:nvPicPr>
        <xdr:cNvPr id="2053" name="2 Imagen" descr="Logo_aprobado_negro_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11442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0</xdr:colOff>
      <xdr:row>67</xdr:row>
      <xdr:rowOff>123825</xdr:rowOff>
    </xdr:to>
    <xdr:pic>
      <xdr:nvPicPr>
        <xdr:cNvPr id="2054" name="3 Imagen" descr="Logo_aprobado_negro_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11442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fc\Configuraci&#243;n%20local\Archivos%20temporales%20de%20Internet\OLK4EF\Cuadros%20de%20presentaci&#243;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r\AppData\Local\Microsoft\Windows\Temporary%20Internet%20Files\Content.Outlook\X3B1WH6Y\Indicadores%20al%2010%20de%20enero\Version%20RINAS%20C%23%205-7%20y%2010%20AL%20MARTES%2010%20DE%20ENERO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vm\2010\DOCUMENTOS%20GEE\INDICADORES%20DIARIOS\2007\OCTUBRE\CINCO\cuadros%20diari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6\IND-MAYO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RI-BOP-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f\Proyecci&#243;n\Cuadros%20de%20presentaci&#243;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EXTERNAL\Output\CRI-BOP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In-Authorities"/>
      <sheetName val="PIB por act"/>
      <sheetName val="PIB gasto1"/>
      <sheetName val="PIB gasto"/>
      <sheetName val="PIB PRODUCC"/>
      <sheetName val="SNF Córd"/>
      <sheetName val="SNF Córd 94"/>
      <sheetName val="Pecuario'94"/>
      <sheetName val="AgricCalendario"/>
      <sheetName val="APYR"/>
      <sheetName val="Pesca"/>
      <sheetName val="Silvicultura"/>
      <sheetName val="Minería"/>
      <sheetName val="Supues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#5"/>
      <sheetName val="Cuadro #7"/>
      <sheetName val="Cuadro #10"/>
      <sheetName val="ReservasBCN"/>
      <sheetName val="Base de datos 2012"/>
      <sheetName val="Base de datos 2010"/>
      <sheetName val="BAse Datos 2008"/>
      <sheetName val="Hoja1"/>
      <sheetName val="Hoja2"/>
      <sheetName val="SIN CORREGIR"/>
      <sheetName val="Hoja3"/>
      <sheetName val="Informe de compatibilidad"/>
      <sheetName val="Gráfico"/>
    </sheetNames>
    <sheetDataSet>
      <sheetData sheetId="0"/>
      <sheetData sheetId="1"/>
      <sheetData sheetId="2"/>
      <sheetData sheetId="3">
        <row r="3">
          <cell r="BM3" t="str">
            <v>09</v>
          </cell>
          <cell r="BN3" t="str">
            <v>10</v>
          </cell>
        </row>
        <row r="11">
          <cell r="BI11">
            <v>0</v>
          </cell>
          <cell r="BJ11">
            <v>0</v>
          </cell>
          <cell r="BM11">
            <v>0</v>
          </cell>
          <cell r="BN11">
            <v>0</v>
          </cell>
        </row>
        <row r="12">
          <cell r="BI12">
            <v>0</v>
          </cell>
          <cell r="BJ12">
            <v>0</v>
          </cell>
          <cell r="BM12">
            <v>0</v>
          </cell>
          <cell r="BN12">
            <v>0</v>
          </cell>
        </row>
        <row r="27">
          <cell r="BI27">
            <v>43.69078218599099</v>
          </cell>
          <cell r="BJ27">
            <v>43.552314369985616</v>
          </cell>
          <cell r="BM27">
            <v>43.679566698698352</v>
          </cell>
          <cell r="BN27">
            <v>43.744531933508313</v>
          </cell>
        </row>
        <row r="28">
          <cell r="BI28">
            <v>105.96294294387147</v>
          </cell>
          <cell r="BJ28">
            <v>105.62711793564711</v>
          </cell>
          <cell r="BM28">
            <v>105.93574210239835</v>
          </cell>
          <cell r="BN28">
            <v>106.09330182381049</v>
          </cell>
        </row>
        <row r="34">
          <cell r="BI34">
            <v>0</v>
          </cell>
          <cell r="BJ34">
            <v>0</v>
          </cell>
          <cell r="BM34">
            <v>0</v>
          </cell>
          <cell r="BN34">
            <v>0</v>
          </cell>
        </row>
        <row r="35">
          <cell r="BI35">
            <v>0</v>
          </cell>
          <cell r="BJ35">
            <v>0</v>
          </cell>
          <cell r="BM35">
            <v>0</v>
          </cell>
          <cell r="BN35">
            <v>0</v>
          </cell>
        </row>
        <row r="36">
          <cell r="BI36">
            <v>0</v>
          </cell>
          <cell r="BJ36">
            <v>0</v>
          </cell>
          <cell r="BM36">
            <v>0</v>
          </cell>
          <cell r="BN36">
            <v>0</v>
          </cell>
        </row>
        <row r="37">
          <cell r="BI37">
            <v>0</v>
          </cell>
          <cell r="BJ37">
            <v>0</v>
          </cell>
          <cell r="BM37">
            <v>0</v>
          </cell>
          <cell r="BN37">
            <v>0</v>
          </cell>
        </row>
        <row r="38">
          <cell r="BI38">
            <v>60.232784487486967</v>
          </cell>
          <cell r="BJ38">
            <v>60.041890626067868</v>
          </cell>
          <cell r="BM38">
            <v>60.217322644159367</v>
          </cell>
          <cell r="BN38">
            <v>60.306884716333535</v>
          </cell>
        </row>
        <row r="44">
          <cell r="BI44">
            <v>730.08027489024983</v>
          </cell>
          <cell r="BJ44">
            <v>674.66746831982164</v>
          </cell>
          <cell r="BM44">
            <v>677.01136869217657</v>
          </cell>
          <cell r="BN44">
            <v>666.41484568822295</v>
          </cell>
        </row>
        <row r="46">
          <cell r="BI46">
            <v>151.51744959982537</v>
          </cell>
          <cell r="BJ46">
            <v>151.51744959975193</v>
          </cell>
          <cell r="BM46">
            <v>151.60320844005452</v>
          </cell>
          <cell r="BN46">
            <v>151.60320843995521</v>
          </cell>
        </row>
        <row r="59">
          <cell r="BI59">
            <v>2298.1176561298153</v>
          </cell>
          <cell r="BJ59">
            <v>2237.9668720095556</v>
          </cell>
          <cell r="BM59">
            <v>2241.5586544022481</v>
          </cell>
          <cell r="BN59">
            <v>2231.7299537397957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A-II.3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01"/>
      <sheetName val="cuadro 2"/>
      <sheetName val="cuadro 3"/>
      <sheetName val="cuadro 4"/>
      <sheetName val="Cuadro #5"/>
      <sheetName val="Cuadro06"/>
      <sheetName val="Cuadro #7"/>
      <sheetName val="cuadro 8"/>
      <sheetName val="cuadro 9"/>
      <sheetName val="Cuadro #10"/>
      <sheetName val="cuadro 11"/>
      <sheetName val="cuadro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 D. LETRAS"/>
      <sheetName val="Redencion Letras"/>
      <sheetName val="Colc. Mens LETRAS"/>
      <sheetName val="Venc. Letras"/>
      <sheetName val="B.D. BONOS BANCARIOS"/>
      <sheetName val="B. DATOS BONOS SUBASTA"/>
      <sheetName val="REDENCION BONOS"/>
      <sheetName val="BONOS"/>
      <sheetName val="VENC.BONOS"/>
      <sheetName val="GASTOS FIN. TOTAL"/>
      <sheetName val="GASTOS FIN. GOB CENTRAL"/>
      <sheetName val="GASTOS FIN. RESTO S.P."/>
      <sheetName val="B.DATOS.TEI MN"/>
      <sheetName val="B.DATOS.TEI ME"/>
      <sheetName val="COL-RED TEI MN"/>
      <sheetName val="COL-RED TEI ME"/>
      <sheetName val="VTOS. TEI MN"/>
      <sheetName val="VTOS. TEI ME"/>
      <sheetName val="COLOC. LETRAS MHCP"/>
      <sheetName val="RESUMEN"/>
      <sheetName val="DEUDA INTERNA"/>
      <sheetName val="VENCIMIENTOS TOT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e de Datos Proyecciones"/>
      <sheetName val="MACRO"/>
      <sheetName val="Data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"/>
      <sheetName val="Pesca"/>
      <sheetName val="Silvicultura"/>
      <sheetName val="Minería"/>
      <sheetName val="Supuestos "/>
      <sheetName val="Supuestos"/>
      <sheetName val="PIB PROD 94-2005"/>
      <sheetName val="PIB ACT 94-2005"/>
      <sheetName val="PIB PRODUCCION"/>
      <sheetName val="PRODUCC"/>
      <sheetName val="FBKF"/>
      <sheetName val="Agricultura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Pecuario'94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A18" t="str">
            <v xml:space="preserve">  Export. Bienes fob</v>
          </cell>
        </row>
        <row r="19">
          <cell r="A19" t="str">
            <v xml:space="preserve">  Export. Serv. N Fact.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SNF Córd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tfrprtables"/>
      <sheetName val="Basic Data"/>
      <sheetName val="Gin"/>
      <sheetName val="Din"/>
      <sheetName val="BoP"/>
      <sheetName val="A"/>
      <sheetName val="SNF Có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C00000"/>
    <pageSetUpPr fitToPage="1"/>
  </sheetPr>
  <dimension ref="A1:AZ88"/>
  <sheetViews>
    <sheetView defaultGridColor="0" colorId="8" zoomScale="70" zoomScaleNormal="70" workbookViewId="0">
      <pane xSplit="1" ySplit="5" topLeftCell="B35" activePane="bottomRight" state="frozen"/>
      <selection pane="topRight" activeCell="B1" sqref="B1"/>
      <selection pane="bottomLeft" activeCell="A7" sqref="A7"/>
      <selection pane="bottomRight" activeCell="B4" sqref="B4:B5"/>
    </sheetView>
  </sheetViews>
  <sheetFormatPr baseColWidth="10" defaultColWidth="18.33203125" defaultRowHeight="15"/>
  <cols>
    <col min="1" max="1" width="60" style="10" customWidth="1"/>
    <col min="2" max="7" width="12.77734375" style="10" customWidth="1"/>
    <col min="8" max="8" width="1.77734375" style="10" customWidth="1"/>
    <col min="9" max="9" width="13.33203125" style="56" customWidth="1"/>
    <col min="10" max="12" width="13.33203125" style="10" customWidth="1"/>
    <col min="13" max="16384" width="18.33203125" style="5"/>
  </cols>
  <sheetData>
    <row r="1" spans="1:52" ht="15.75">
      <c r="A1" s="1" t="s">
        <v>0</v>
      </c>
      <c r="B1" s="3"/>
      <c r="C1" s="3"/>
      <c r="D1" s="3"/>
      <c r="E1" s="3"/>
      <c r="F1" s="3"/>
      <c r="G1" s="3"/>
      <c r="H1" s="2"/>
      <c r="I1" s="4"/>
      <c r="J1" s="2"/>
      <c r="K1" s="2"/>
      <c r="L1" s="2"/>
    </row>
    <row r="2" spans="1:52" ht="18">
      <c r="A2" s="6" t="s">
        <v>1</v>
      </c>
      <c r="B2" s="7"/>
      <c r="C2" s="8"/>
      <c r="D2" s="8"/>
      <c r="E2" s="8"/>
      <c r="F2" s="8"/>
      <c r="G2" s="7"/>
      <c r="H2" s="2"/>
      <c r="I2" s="9"/>
      <c r="J2" s="2"/>
      <c r="K2" s="2"/>
      <c r="L2" s="2"/>
    </row>
    <row r="3" spans="1:52" s="16" customFormat="1" ht="15.75" thickBot="1">
      <c r="A3" s="11" t="s">
        <v>77</v>
      </c>
      <c r="B3" s="13"/>
      <c r="C3" s="13"/>
      <c r="D3" s="13"/>
      <c r="E3" s="13"/>
      <c r="F3" s="13"/>
      <c r="G3" s="13"/>
      <c r="H3" s="12"/>
      <c r="I3" s="14"/>
      <c r="J3" s="15"/>
      <c r="K3" s="15"/>
      <c r="L3" s="1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>
      <c r="A4" s="17"/>
      <c r="B4" s="513" t="s">
        <v>3</v>
      </c>
      <c r="C4" s="513" t="s">
        <v>4</v>
      </c>
      <c r="D4" s="513" t="s">
        <v>5</v>
      </c>
      <c r="E4" s="515" t="s">
        <v>6</v>
      </c>
      <c r="F4" s="515"/>
      <c r="G4" s="515"/>
      <c r="H4" s="18"/>
      <c r="I4" s="512" t="s">
        <v>7</v>
      </c>
      <c r="J4" s="512"/>
      <c r="K4" s="512"/>
      <c r="L4" s="512"/>
    </row>
    <row r="5" spans="1:52" ht="15.75" thickBot="1">
      <c r="A5" s="19" t="s">
        <v>8</v>
      </c>
      <c r="B5" s="514"/>
      <c r="C5" s="514"/>
      <c r="D5" s="514"/>
      <c r="E5" s="20" t="s">
        <v>9</v>
      </c>
      <c r="F5" s="20" t="s">
        <v>10</v>
      </c>
      <c r="G5" s="20" t="s">
        <v>11</v>
      </c>
      <c r="H5" s="21"/>
      <c r="I5" s="22" t="s">
        <v>12</v>
      </c>
      <c r="J5" s="23" t="s">
        <v>13</v>
      </c>
      <c r="K5" s="23" t="s">
        <v>14</v>
      </c>
      <c r="L5" s="23" t="s">
        <v>15</v>
      </c>
    </row>
    <row r="6" spans="1:52" ht="14.25" customHeight="1">
      <c r="A6" s="24" t="s">
        <v>16</v>
      </c>
      <c r="B6" s="25">
        <v>1380.0487079218724</v>
      </c>
      <c r="C6" s="25">
        <v>1601.3805498392908</v>
      </c>
      <c r="D6" s="25">
        <v>1505.9408722821154</v>
      </c>
      <c r="E6" s="25">
        <v>1500.919495769547</v>
      </c>
      <c r="F6" s="25">
        <v>1502.3420634269548</v>
      </c>
      <c r="G6" s="25">
        <v>1503.2428486526028</v>
      </c>
      <c r="H6" s="25"/>
      <c r="I6" s="25">
        <v>0.90078522564795094</v>
      </c>
      <c r="J6" s="25">
        <v>2.3233528830558043</v>
      </c>
      <c r="K6" s="25">
        <v>-2.6980236295125906</v>
      </c>
      <c r="L6" s="25">
        <v>-2.6980236295125906</v>
      </c>
    </row>
    <row r="7" spans="1:52">
      <c r="A7" s="26" t="s">
        <v>17</v>
      </c>
      <c r="B7" s="25">
        <v>2153.2036583042254</v>
      </c>
      <c r="C7" s="25">
        <v>2401.2161352078269</v>
      </c>
      <c r="D7" s="25">
        <v>2387.5385967721904</v>
      </c>
      <c r="E7" s="25">
        <v>2327.1044136891205</v>
      </c>
      <c r="F7" s="25">
        <v>2330.9566405591859</v>
      </c>
      <c r="G7" s="25">
        <v>2321.2609027807812</v>
      </c>
      <c r="H7" s="25"/>
      <c r="I7" s="25">
        <v>-9.6957377784046912</v>
      </c>
      <c r="J7" s="25">
        <v>-5.8435109083393399</v>
      </c>
      <c r="K7" s="25">
        <v>-66.277693991409251</v>
      </c>
      <c r="L7" s="25">
        <v>-66.277693991409251</v>
      </c>
    </row>
    <row r="8" spans="1:52">
      <c r="A8" s="26" t="s">
        <v>18</v>
      </c>
      <c r="B8" s="25">
        <v>-644.18337328222697</v>
      </c>
      <c r="C8" s="25">
        <v>-660.23996067852602</v>
      </c>
      <c r="D8" s="25">
        <v>-730.08027489024983</v>
      </c>
      <c r="E8" s="25">
        <v>-674.66746831982164</v>
      </c>
      <c r="F8" s="25">
        <v>-677.01136869217657</v>
      </c>
      <c r="G8" s="25">
        <v>-666.41484568822295</v>
      </c>
      <c r="H8" s="25"/>
      <c r="I8" s="25">
        <v>10.596523003953621</v>
      </c>
      <c r="J8" s="25">
        <v>8.2526226315986833</v>
      </c>
      <c r="K8" s="25">
        <v>63.665429202026871</v>
      </c>
      <c r="L8" s="25">
        <v>63.665429202026871</v>
      </c>
    </row>
    <row r="9" spans="1:52">
      <c r="A9" s="27" t="s">
        <v>19</v>
      </c>
      <c r="B9" s="28">
        <v>-128.97157710012601</v>
      </c>
      <c r="C9" s="28">
        <v>-139.59562469001</v>
      </c>
      <c r="D9" s="28">
        <v>-151.51744959982537</v>
      </c>
      <c r="E9" s="28">
        <v>-151.51744959975193</v>
      </c>
      <c r="F9" s="28">
        <v>-151.60320844005452</v>
      </c>
      <c r="G9" s="28">
        <v>-151.60320843995521</v>
      </c>
      <c r="H9" s="28"/>
      <c r="I9" s="28">
        <v>9.9305452749831602E-11</v>
      </c>
      <c r="J9" s="28">
        <v>-8.5758840203283171E-2</v>
      </c>
      <c r="K9" s="28">
        <v>-8.5758840129841474E-2</v>
      </c>
      <c r="L9" s="28">
        <v>-8.5758840129841474E-2</v>
      </c>
    </row>
    <row r="10" spans="1:52">
      <c r="A10" s="2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52">
      <c r="A11" s="24" t="s">
        <v>20</v>
      </c>
      <c r="B11" s="25">
        <v>2276.1767800733901</v>
      </c>
      <c r="C11" s="25">
        <v>2492.262791370656</v>
      </c>
      <c r="D11" s="25">
        <v>2447.7713812596776</v>
      </c>
      <c r="E11" s="25">
        <v>2387.1463043151884</v>
      </c>
      <c r="F11" s="25">
        <v>2391.173963203345</v>
      </c>
      <c r="G11" s="25">
        <v>2381.5677874971148</v>
      </c>
      <c r="H11" s="25"/>
      <c r="I11" s="25">
        <v>-9.6061757062302604</v>
      </c>
      <c r="J11" s="25">
        <v>-5.5785168180736946</v>
      </c>
      <c r="K11" s="25">
        <v>-66.203593762562832</v>
      </c>
      <c r="L11" s="25">
        <v>-66.203593762562832</v>
      </c>
    </row>
    <row r="12" spans="1:52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52">
      <c r="A13" s="24" t="s">
        <v>21</v>
      </c>
      <c r="B13" s="25">
        <v>-15198.692853154462</v>
      </c>
      <c r="C13" s="25">
        <v>-17551.263833285244</v>
      </c>
      <c r="D13" s="25">
        <v>-18171.926833975373</v>
      </c>
      <c r="E13" s="25">
        <v>-17472.185633765373</v>
      </c>
      <c r="F13" s="25">
        <v>-17479.536942845371</v>
      </c>
      <c r="G13" s="25">
        <v>-18379.892164745372</v>
      </c>
      <c r="H13" s="25"/>
      <c r="I13" s="25">
        <v>-900.3552219000012</v>
      </c>
      <c r="J13" s="25">
        <v>-907.70653097999821</v>
      </c>
      <c r="K13" s="25">
        <v>-207.96533076999913</v>
      </c>
      <c r="L13" s="25">
        <v>-207.96533076999913</v>
      </c>
    </row>
    <row r="14" spans="1:52">
      <c r="A14" s="26" t="s">
        <v>22</v>
      </c>
      <c r="B14" s="25">
        <v>-15198.692853154462</v>
      </c>
      <c r="C14" s="25">
        <v>-17551.263833285244</v>
      </c>
      <c r="D14" s="25">
        <v>-18171.926833975373</v>
      </c>
      <c r="E14" s="25">
        <v>-17472.185633765373</v>
      </c>
      <c r="F14" s="25">
        <v>-17479.536942845371</v>
      </c>
      <c r="G14" s="25">
        <v>-18379.892164745372</v>
      </c>
      <c r="H14" s="25"/>
      <c r="I14" s="25">
        <v>-900.3552219000012</v>
      </c>
      <c r="J14" s="25">
        <v>-907.70653097999821</v>
      </c>
      <c r="K14" s="25">
        <v>-207.96533076999913</v>
      </c>
      <c r="L14" s="25">
        <v>-207.96533076999913</v>
      </c>
    </row>
    <row r="15" spans="1:52">
      <c r="A15" s="26" t="s">
        <v>23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/>
      <c r="I15" s="25">
        <v>0</v>
      </c>
      <c r="J15" s="25">
        <v>0</v>
      </c>
      <c r="K15" s="25">
        <v>0</v>
      </c>
      <c r="L15" s="25">
        <v>0</v>
      </c>
    </row>
    <row r="16" spans="1:52">
      <c r="A16" s="27" t="s">
        <v>24</v>
      </c>
      <c r="B16" s="28">
        <v>-6653.1766462300002</v>
      </c>
      <c r="C16" s="28">
        <v>-7348.8128909999996</v>
      </c>
      <c r="D16" s="28">
        <v>-5379.04880615</v>
      </c>
      <c r="E16" s="28">
        <v>-4661.3112241499994</v>
      </c>
      <c r="F16" s="28">
        <v>-4649.0391350099999</v>
      </c>
      <c r="G16" s="28">
        <v>-5528.7801936200003</v>
      </c>
      <c r="H16" s="28"/>
      <c r="I16" s="28">
        <v>-879.74105861000044</v>
      </c>
      <c r="J16" s="28">
        <v>-867.46896947000096</v>
      </c>
      <c r="K16" s="28">
        <v>-149.7313874700003</v>
      </c>
      <c r="L16" s="28">
        <v>-149.7313874700003</v>
      </c>
    </row>
    <row r="17" spans="1:12">
      <c r="A17" s="27" t="s">
        <v>25</v>
      </c>
      <c r="B17" s="28">
        <v>-4613.2367435100005</v>
      </c>
      <c r="C17" s="28">
        <v>-6030.8884660000003</v>
      </c>
      <c r="D17" s="28">
        <v>-7828.9797500100003</v>
      </c>
      <c r="E17" s="28">
        <v>-7846.9761318000001</v>
      </c>
      <c r="F17" s="28">
        <v>-7866.5995300199993</v>
      </c>
      <c r="G17" s="28">
        <v>-7887.2136933099991</v>
      </c>
      <c r="H17" s="28"/>
      <c r="I17" s="28">
        <v>-20.614163289999851</v>
      </c>
      <c r="J17" s="28">
        <v>-40.237561509999068</v>
      </c>
      <c r="K17" s="28">
        <v>-58.233943299998828</v>
      </c>
      <c r="L17" s="28">
        <v>-58.233943299998828</v>
      </c>
    </row>
    <row r="18" spans="1:12">
      <c r="A18" s="24" t="s">
        <v>26</v>
      </c>
      <c r="B18" s="25">
        <v>250.95298507462684</v>
      </c>
      <c r="C18" s="25">
        <v>250.95298507462684</v>
      </c>
      <c r="D18" s="25">
        <v>250.95298507462684</v>
      </c>
      <c r="E18" s="25">
        <v>250.95298507462684</v>
      </c>
      <c r="F18" s="25">
        <v>250.95298507462684</v>
      </c>
      <c r="G18" s="25">
        <v>250.95298507462684</v>
      </c>
      <c r="H18" s="25"/>
      <c r="I18" s="25">
        <v>0</v>
      </c>
      <c r="J18" s="25">
        <v>0</v>
      </c>
      <c r="K18" s="25">
        <v>0</v>
      </c>
      <c r="L18" s="25">
        <v>0</v>
      </c>
    </row>
    <row r="19" spans="1:12" ht="14.25" customHeight="1">
      <c r="A19" s="24" t="s">
        <v>27</v>
      </c>
      <c r="B19" s="25">
        <v>477.68064864000002</v>
      </c>
      <c r="C19" s="25">
        <v>477.68064864000002</v>
      </c>
      <c r="D19" s="25">
        <v>477.68064864000002</v>
      </c>
      <c r="E19" s="25">
        <v>477.68064864000002</v>
      </c>
      <c r="F19" s="25">
        <v>477.68064864000002</v>
      </c>
      <c r="G19" s="25">
        <v>477.68064864000002</v>
      </c>
      <c r="H19" s="25"/>
      <c r="I19" s="25">
        <v>0</v>
      </c>
      <c r="J19" s="25">
        <v>0</v>
      </c>
      <c r="K19" s="25">
        <v>0</v>
      </c>
      <c r="L19" s="25">
        <v>0</v>
      </c>
    </row>
    <row r="20" spans="1:12">
      <c r="A20" s="29" t="s">
        <v>28</v>
      </c>
      <c r="B20" s="28">
        <v>214.32095799999999</v>
      </c>
      <c r="C20" s="28">
        <v>214.32095799999999</v>
      </c>
      <c r="D20" s="28">
        <v>214.32095799999999</v>
      </c>
      <c r="E20" s="28">
        <v>214.32095799999999</v>
      </c>
      <c r="F20" s="28">
        <v>214.32095799999999</v>
      </c>
      <c r="G20" s="28">
        <v>214.32095799999999</v>
      </c>
      <c r="H20" s="28"/>
      <c r="I20" s="28">
        <v>0</v>
      </c>
      <c r="J20" s="28">
        <v>0</v>
      </c>
      <c r="K20" s="28">
        <v>0</v>
      </c>
      <c r="L20" s="28">
        <v>0</v>
      </c>
    </row>
    <row r="21" spans="1:12">
      <c r="A21" s="29" t="s">
        <v>29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/>
      <c r="I21" s="28">
        <v>0</v>
      </c>
      <c r="J21" s="28">
        <v>0</v>
      </c>
      <c r="K21" s="28">
        <v>0</v>
      </c>
      <c r="L21" s="28">
        <v>0</v>
      </c>
    </row>
    <row r="22" spans="1:12">
      <c r="A22" s="24" t="s">
        <v>30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/>
      <c r="I22" s="25">
        <v>0</v>
      </c>
      <c r="J22" s="25">
        <v>0</v>
      </c>
      <c r="K22" s="25">
        <v>0</v>
      </c>
      <c r="L22" s="25">
        <v>0</v>
      </c>
    </row>
    <row r="23" spans="1:12">
      <c r="A23" s="24" t="s">
        <v>31</v>
      </c>
      <c r="B23" s="30">
        <v>-4875.2293181890891</v>
      </c>
      <c r="C23" s="30">
        <v>-5114.5123310598701</v>
      </c>
      <c r="D23" s="30">
        <v>-5906.8481345099999</v>
      </c>
      <c r="E23" s="30">
        <v>-5906.8481345099999</v>
      </c>
      <c r="F23" s="30">
        <v>-5906.8481345099999</v>
      </c>
      <c r="G23" s="30">
        <v>-5906.8481345099999</v>
      </c>
      <c r="H23" s="30"/>
      <c r="I23" s="30">
        <v>0</v>
      </c>
      <c r="J23" s="30">
        <v>0</v>
      </c>
      <c r="K23" s="30">
        <v>0</v>
      </c>
      <c r="L23" s="30">
        <v>0</v>
      </c>
    </row>
    <row r="24" spans="1:12">
      <c r="A24" s="26" t="s">
        <v>32</v>
      </c>
      <c r="B24" s="25">
        <v>-4.7369399999590556E-3</v>
      </c>
      <c r="C24" s="25">
        <v>-4.7369399999590556E-3</v>
      </c>
      <c r="D24" s="25">
        <v>-4.7350200002549596E-3</v>
      </c>
      <c r="E24" s="25">
        <v>-4.7350200002549596E-3</v>
      </c>
      <c r="F24" s="25">
        <v>-4.7350200002549596E-3</v>
      </c>
      <c r="G24" s="25">
        <v>-4.7350200002549596E-3</v>
      </c>
      <c r="H24" s="25"/>
      <c r="I24" s="25">
        <v>0</v>
      </c>
      <c r="J24" s="25">
        <v>0</v>
      </c>
      <c r="K24" s="25">
        <v>0</v>
      </c>
      <c r="L24" s="25">
        <v>0</v>
      </c>
    </row>
    <row r="25" spans="1:12">
      <c r="A25" s="26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>
      <c r="A26" s="24" t="s">
        <v>33</v>
      </c>
      <c r="B26" s="25">
        <v>-740.76643999999987</v>
      </c>
      <c r="C26" s="25">
        <v>-333.94813364999993</v>
      </c>
      <c r="D26" s="25">
        <v>-233.05046712999996</v>
      </c>
      <c r="E26" s="25">
        <v>-233.08571809999998</v>
      </c>
      <c r="F26" s="25">
        <v>-236.22981083999997</v>
      </c>
      <c r="G26" s="25">
        <v>-236.22981042999999</v>
      </c>
      <c r="H26" s="25"/>
      <c r="I26" s="25">
        <v>4.0999998418556061E-7</v>
      </c>
      <c r="J26" s="25">
        <v>-3.1440923300000065</v>
      </c>
      <c r="K26" s="25">
        <v>-3.1793433000000277</v>
      </c>
      <c r="L26" s="25">
        <v>-3.1793433000000277</v>
      </c>
    </row>
    <row r="27" spans="1:12">
      <c r="A27" s="26" t="s">
        <v>34</v>
      </c>
      <c r="B27" s="25">
        <v>90.765000000000001</v>
      </c>
      <c r="C27" s="25">
        <v>74.381522099999998</v>
      </c>
      <c r="D27" s="25">
        <v>61.607317799999997</v>
      </c>
      <c r="E27" s="25">
        <v>61.572465899999997</v>
      </c>
      <c r="F27" s="25">
        <v>61.572465890000004</v>
      </c>
      <c r="G27" s="25">
        <v>61.572465890000004</v>
      </c>
      <c r="H27" s="25"/>
      <c r="I27" s="25">
        <v>0</v>
      </c>
      <c r="J27" s="25">
        <v>-9.9999937219763524E-9</v>
      </c>
      <c r="K27" s="25">
        <v>-3.4851909999993325E-2</v>
      </c>
      <c r="L27" s="25">
        <v>-3.4851909999993325E-2</v>
      </c>
    </row>
    <row r="28" spans="1:12">
      <c r="A28" s="27" t="s">
        <v>35</v>
      </c>
      <c r="B28" s="28">
        <v>826.02043999999989</v>
      </c>
      <c r="C28" s="28">
        <v>402.57350698999994</v>
      </c>
      <c r="D28" s="28">
        <v>288.59354223999998</v>
      </c>
      <c r="E28" s="28">
        <v>288.59354014999997</v>
      </c>
      <c r="F28" s="28">
        <v>291.73763286999997</v>
      </c>
      <c r="G28" s="28">
        <v>291.73763244999998</v>
      </c>
      <c r="H28" s="28"/>
      <c r="I28" s="28">
        <v>-4.1999999211839167E-7</v>
      </c>
      <c r="J28" s="28">
        <v>3.1440923000000112</v>
      </c>
      <c r="K28" s="28">
        <v>3.1440902100000017</v>
      </c>
      <c r="L28" s="28">
        <v>3.1440902100000017</v>
      </c>
    </row>
    <row r="29" spans="1:12">
      <c r="A29" s="27" t="s">
        <v>36</v>
      </c>
      <c r="B29" s="28">
        <v>5.5110000000000001</v>
      </c>
      <c r="C29" s="28">
        <v>5.7561487599999994</v>
      </c>
      <c r="D29" s="28">
        <v>6.0642426900000004</v>
      </c>
      <c r="E29" s="28">
        <v>6.0646438499999995</v>
      </c>
      <c r="F29" s="28">
        <v>6.0646438600000003</v>
      </c>
      <c r="G29" s="28">
        <v>6.0646438700000003</v>
      </c>
      <c r="H29" s="28"/>
      <c r="I29" s="28">
        <v>9.9999999392252903E-9</v>
      </c>
      <c r="J29" s="28">
        <v>2.0000000766629E-8</v>
      </c>
      <c r="K29" s="28">
        <v>4.0117999999988996E-4</v>
      </c>
      <c r="L29" s="28">
        <v>4.0117999999988996E-4</v>
      </c>
    </row>
    <row r="30" spans="1:12">
      <c r="A30" s="26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>
      <c r="A31" s="24" t="s">
        <v>37</v>
      </c>
      <c r="B31" s="32">
        <v>6626.4596797000022</v>
      </c>
      <c r="C31" s="32">
        <v>10885.075191309999</v>
      </c>
      <c r="D31" s="32">
        <v>8341.3295009600006</v>
      </c>
      <c r="E31" s="32">
        <v>8847.9559648899994</v>
      </c>
      <c r="F31" s="32">
        <v>8706.0447281699999</v>
      </c>
      <c r="G31" s="32">
        <v>8070.5864979999997</v>
      </c>
      <c r="H31" s="32"/>
      <c r="I31" s="25">
        <v>-635.45823017000021</v>
      </c>
      <c r="J31" s="25">
        <v>-777.36946688999979</v>
      </c>
      <c r="K31" s="25">
        <v>-270.74300296000092</v>
      </c>
      <c r="L31" s="25">
        <v>-270.74300296000092</v>
      </c>
    </row>
    <row r="32" spans="1:12">
      <c r="A32" s="27" t="s">
        <v>38</v>
      </c>
      <c r="B32" s="28">
        <v>22.321878483491268</v>
      </c>
      <c r="C32" s="28">
        <v>31.455904079030844</v>
      </c>
      <c r="D32" s="28">
        <v>23.172470229947418</v>
      </c>
      <c r="E32" s="28">
        <v>24.716185974813442</v>
      </c>
      <c r="F32" s="28">
        <v>24.319766221753461</v>
      </c>
      <c r="G32" s="28">
        <v>24.319766221753461</v>
      </c>
      <c r="H32" s="28">
        <v>25.017405455985202</v>
      </c>
      <c r="I32" s="28">
        <v>0</v>
      </c>
      <c r="J32" s="28">
        <v>-0.39641975305998045</v>
      </c>
      <c r="K32" s="28">
        <v>1.1472959918060432</v>
      </c>
      <c r="L32" s="28">
        <v>1.1472959918060432</v>
      </c>
    </row>
    <row r="33" spans="1:12">
      <c r="A33" s="27" t="s">
        <v>39</v>
      </c>
      <c r="B33" s="28">
        <v>19.435096309058874</v>
      </c>
      <c r="C33" s="28">
        <v>18.547536289303508</v>
      </c>
      <c r="D33" s="28">
        <v>19.367817089182626</v>
      </c>
      <c r="E33" s="28">
        <v>17.722708418212108</v>
      </c>
      <c r="F33" s="28">
        <v>17.784280013774705</v>
      </c>
      <c r="G33" s="28">
        <v>17.784280013774705</v>
      </c>
      <c r="H33" s="28">
        <v>17.718112440738416</v>
      </c>
      <c r="I33" s="28">
        <v>0</v>
      </c>
      <c r="J33" s="28">
        <v>6.1571595562597281E-2</v>
      </c>
      <c r="K33" s="28">
        <v>-1.5835370754079214</v>
      </c>
      <c r="L33" s="28">
        <v>-1.5835370754079214</v>
      </c>
    </row>
    <row r="34" spans="1:12">
      <c r="A34" s="27" t="s">
        <v>40</v>
      </c>
      <c r="B34" s="28">
        <v>19.107904861550782</v>
      </c>
      <c r="C34" s="28">
        <v>27.007993750807422</v>
      </c>
      <c r="D34" s="28">
        <v>22.026100397073819</v>
      </c>
      <c r="E34" s="28">
        <v>23.352484474413799</v>
      </c>
      <c r="F34" s="28">
        <v>23.933400294344199</v>
      </c>
      <c r="G34" s="28">
        <v>23.933400294344199</v>
      </c>
      <c r="H34" s="28">
        <v>25.079531288420618</v>
      </c>
      <c r="I34" s="28">
        <v>0</v>
      </c>
      <c r="J34" s="28">
        <v>0.58091581993040009</v>
      </c>
      <c r="K34" s="28">
        <v>1.9072998972703807</v>
      </c>
      <c r="L34" s="28">
        <v>1.9072998972703807</v>
      </c>
    </row>
    <row r="35" spans="1:12">
      <c r="A35" s="27" t="s">
        <v>41</v>
      </c>
      <c r="B35" s="28">
        <v>17.517608965117798</v>
      </c>
      <c r="C35" s="28">
        <v>18.406427493828225</v>
      </c>
      <c r="D35" s="28">
        <v>17.889997954781879</v>
      </c>
      <c r="E35" s="28">
        <v>18.337581596308731</v>
      </c>
      <c r="F35" s="28">
        <v>18.055225104134614</v>
      </c>
      <c r="G35" s="28">
        <v>18.055225104134614</v>
      </c>
      <c r="H35" s="28">
        <v>17.718596315007133</v>
      </c>
      <c r="I35" s="28">
        <v>0</v>
      </c>
      <c r="J35" s="28">
        <v>-0.28235649217411662</v>
      </c>
      <c r="K35" s="28">
        <v>0.16522714935273441</v>
      </c>
      <c r="L35" s="28">
        <v>0.16522714935273441</v>
      </c>
    </row>
    <row r="36" spans="1:12">
      <c r="A36" s="26"/>
      <c r="B36" s="33"/>
      <c r="C36" s="33"/>
      <c r="D36" s="33"/>
      <c r="E36" s="34"/>
      <c r="F36" s="34"/>
      <c r="G36" s="35"/>
      <c r="H36" s="33"/>
      <c r="I36" s="33"/>
      <c r="J36" s="33"/>
      <c r="K36" s="33"/>
      <c r="L36" s="33"/>
    </row>
    <row r="37" spans="1:12">
      <c r="A37" s="24" t="s">
        <v>42</v>
      </c>
      <c r="B37" s="25">
        <v>2.8287240000000002E-2</v>
      </c>
      <c r="C37" s="25">
        <v>-2.9950439999999998E-2</v>
      </c>
      <c r="D37" s="25">
        <v>-6.0429174699999999</v>
      </c>
      <c r="E37" s="25">
        <v>-35.147512570000004</v>
      </c>
      <c r="F37" s="25">
        <v>-35.135020490000002</v>
      </c>
      <c r="G37" s="25">
        <v>-35.135020490000002</v>
      </c>
      <c r="H37" s="25"/>
      <c r="I37" s="25">
        <v>0</v>
      </c>
      <c r="J37" s="25">
        <v>1.2492080000001238E-2</v>
      </c>
      <c r="K37" s="25">
        <v>-29.092103020000003</v>
      </c>
      <c r="L37" s="25">
        <v>-29.092103020000003</v>
      </c>
    </row>
    <row r="38" spans="1:12">
      <c r="A38" s="2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>
      <c r="A39" s="24" t="s">
        <v>43</v>
      </c>
      <c r="B39" s="36">
        <v>12768.767703037451</v>
      </c>
      <c r="C39" s="36">
        <v>13037.499872506516</v>
      </c>
      <c r="D39" s="36">
        <v>12771.321572237641</v>
      </c>
      <c r="E39" s="36">
        <v>12771.321572237641</v>
      </c>
      <c r="F39" s="36">
        <v>13192.031372237641</v>
      </c>
      <c r="G39" s="36">
        <v>13192.031372237641</v>
      </c>
      <c r="H39" s="36"/>
      <c r="I39" s="36">
        <v>0</v>
      </c>
      <c r="J39" s="36">
        <v>420.70980000000054</v>
      </c>
      <c r="K39" s="36">
        <v>420.70980000000054</v>
      </c>
      <c r="L39" s="36">
        <v>420.70980000000054</v>
      </c>
    </row>
    <row r="40" spans="1:12">
      <c r="A40" s="26" t="s">
        <v>44</v>
      </c>
      <c r="B40" s="30">
        <v>4469.5266068483616</v>
      </c>
      <c r="C40" s="30">
        <v>4504.7815114466466</v>
      </c>
      <c r="D40" s="30">
        <v>4475.4427877276403</v>
      </c>
      <c r="E40" s="30">
        <v>4475.4427877276403</v>
      </c>
      <c r="F40" s="30">
        <v>4475.4427877276403</v>
      </c>
      <c r="G40" s="30">
        <v>4475.4427877276403</v>
      </c>
      <c r="H40" s="30"/>
      <c r="I40" s="30">
        <v>0</v>
      </c>
      <c r="J40" s="30">
        <v>0</v>
      </c>
      <c r="K40" s="30">
        <v>0</v>
      </c>
      <c r="L40" s="30">
        <v>0</v>
      </c>
    </row>
    <row r="41" spans="1:12">
      <c r="A41" s="26" t="s">
        <v>45</v>
      </c>
      <c r="B41" s="30">
        <v>3424.0117780000005</v>
      </c>
      <c r="C41" s="30">
        <v>3418.2060299999998</v>
      </c>
      <c r="D41" s="25">
        <v>2389.0306500000002</v>
      </c>
      <c r="E41" s="25">
        <v>2389.0306500000002</v>
      </c>
      <c r="F41" s="25">
        <v>2809.7404499999998</v>
      </c>
      <c r="G41" s="25">
        <v>2809.7404499999998</v>
      </c>
      <c r="H41" s="25"/>
      <c r="I41" s="25">
        <v>0</v>
      </c>
      <c r="J41" s="25">
        <v>420.70979999999963</v>
      </c>
      <c r="K41" s="25">
        <v>420.70979999999963</v>
      </c>
      <c r="L41" s="25">
        <v>420.70979999999963</v>
      </c>
    </row>
    <row r="42" spans="1:12">
      <c r="A42" s="27" t="s">
        <v>46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/>
      <c r="I42" s="28">
        <v>0</v>
      </c>
      <c r="J42" s="28">
        <v>0</v>
      </c>
      <c r="K42" s="28">
        <v>0</v>
      </c>
      <c r="L42" s="28">
        <v>0</v>
      </c>
    </row>
    <row r="43" spans="1:12">
      <c r="A43" s="27" t="s">
        <v>47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/>
      <c r="I43" s="28">
        <v>0</v>
      </c>
      <c r="J43" s="28">
        <v>0</v>
      </c>
      <c r="K43" s="28">
        <v>0</v>
      </c>
      <c r="L43" s="28">
        <v>0</v>
      </c>
    </row>
    <row r="44" spans="1:12">
      <c r="A44" s="26" t="s">
        <v>48</v>
      </c>
      <c r="B44" s="25">
        <v>-4.6359999942069408E-5</v>
      </c>
      <c r="C44" s="25">
        <v>-4.6359999942069408E-5</v>
      </c>
      <c r="D44" s="25">
        <v>-4.6359999942069408E-5</v>
      </c>
      <c r="E44" s="25">
        <v>-4.6359999942069408E-5</v>
      </c>
      <c r="F44" s="25">
        <v>-4.6359999942069408E-5</v>
      </c>
      <c r="G44" s="25">
        <v>-4.6359999942069408E-5</v>
      </c>
      <c r="H44" s="25"/>
      <c r="I44" s="25">
        <v>0</v>
      </c>
      <c r="J44" s="25">
        <v>0</v>
      </c>
      <c r="K44" s="25">
        <v>0</v>
      </c>
      <c r="L44" s="25">
        <v>0</v>
      </c>
    </row>
    <row r="45" spans="1:12">
      <c r="A45" s="26" t="s">
        <v>49</v>
      </c>
      <c r="B45" s="30">
        <v>4875.2293181890891</v>
      </c>
      <c r="C45" s="30">
        <v>5114.5123310598701</v>
      </c>
      <c r="D45" s="30">
        <v>5906.8481345099999</v>
      </c>
      <c r="E45" s="30">
        <v>5906.8481345099999</v>
      </c>
      <c r="F45" s="30">
        <v>5906.8481345099999</v>
      </c>
      <c r="G45" s="30">
        <v>5906.8481345099999</v>
      </c>
      <c r="H45" s="30"/>
      <c r="I45" s="30">
        <v>0</v>
      </c>
      <c r="J45" s="30">
        <v>0</v>
      </c>
      <c r="K45" s="30">
        <v>0</v>
      </c>
      <c r="L45" s="30">
        <v>0</v>
      </c>
    </row>
    <row r="46" spans="1:12">
      <c r="A46" s="2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1:12">
      <c r="A47" s="24" t="s">
        <v>50</v>
      </c>
      <c r="B47" s="25">
        <v>130651.86719807</v>
      </c>
      <c r="C47" s="25">
        <v>148315.39465970002</v>
      </c>
      <c r="D47" s="25">
        <v>161950.15033573477</v>
      </c>
      <c r="E47" s="25">
        <v>162677.50535067846</v>
      </c>
      <c r="F47" s="25">
        <v>163029.30000209517</v>
      </c>
      <c r="G47" s="38">
        <v>162797.33254283704</v>
      </c>
      <c r="H47" s="25"/>
      <c r="I47" s="38">
        <v>-231.96745925812866</v>
      </c>
      <c r="J47" s="25">
        <v>119.82719215858378</v>
      </c>
      <c r="K47" s="25">
        <v>847.18220710227615</v>
      </c>
      <c r="L47" s="25">
        <v>847.18220710227615</v>
      </c>
    </row>
    <row r="48" spans="1:12">
      <c r="A48" s="26" t="s">
        <v>51</v>
      </c>
      <c r="B48" s="25">
        <v>41908.761973979999</v>
      </c>
      <c r="C48" s="25">
        <v>49418.57488013</v>
      </c>
      <c r="D48" s="25">
        <v>51391.013046240005</v>
      </c>
      <c r="E48" s="25">
        <v>51157.912781949999</v>
      </c>
      <c r="F48" s="25">
        <v>51780.305120850004</v>
      </c>
      <c r="G48" s="38">
        <v>51533.560036250004</v>
      </c>
      <c r="H48" s="25"/>
      <c r="I48" s="25">
        <v>-246.74508459999925</v>
      </c>
      <c r="J48" s="25">
        <v>375.64725430000544</v>
      </c>
      <c r="K48" s="25">
        <v>142.54699000999972</v>
      </c>
      <c r="L48" s="25">
        <v>142.54699000999972</v>
      </c>
    </row>
    <row r="49" spans="1:12">
      <c r="A49" s="26" t="s">
        <v>52</v>
      </c>
      <c r="B49" s="25">
        <v>27789.594973979998</v>
      </c>
      <c r="C49" s="25">
        <v>34085.444880130002</v>
      </c>
      <c r="D49" s="25">
        <v>35757.411488600002</v>
      </c>
      <c r="E49" s="25">
        <v>35549.96369022</v>
      </c>
      <c r="F49" s="25">
        <v>35945.025667590002</v>
      </c>
      <c r="G49" s="38">
        <v>35698.280582990003</v>
      </c>
      <c r="H49" s="25"/>
      <c r="I49" s="25">
        <v>-246.74508459999925</v>
      </c>
      <c r="J49" s="25">
        <v>148.3168927700026</v>
      </c>
      <c r="K49" s="25">
        <v>-59.1309056099999</v>
      </c>
      <c r="L49" s="25">
        <v>-59.1309056099999</v>
      </c>
    </row>
    <row r="50" spans="1:12">
      <c r="A50" s="27" t="s">
        <v>53</v>
      </c>
      <c r="B50" s="28">
        <v>13318.515682239999</v>
      </c>
      <c r="C50" s="28">
        <v>14697.650202479999</v>
      </c>
      <c r="D50" s="28">
        <v>16409.339505020002</v>
      </c>
      <c r="E50" s="28">
        <v>14995.20545693</v>
      </c>
      <c r="F50" s="28">
        <v>15328.065935760002</v>
      </c>
      <c r="G50" s="39">
        <v>15081.320851160002</v>
      </c>
      <c r="H50" s="28"/>
      <c r="I50" s="28">
        <v>-246.74508459999925</v>
      </c>
      <c r="J50" s="28">
        <v>86.115394230002494</v>
      </c>
      <c r="K50" s="28">
        <v>-1328.0186538599992</v>
      </c>
      <c r="L50" s="28">
        <v>-1328.0186538599992</v>
      </c>
    </row>
    <row r="51" spans="1:12">
      <c r="A51" s="27" t="s">
        <v>54</v>
      </c>
      <c r="B51" s="28">
        <v>14471.079291739999</v>
      </c>
      <c r="C51" s="28">
        <v>19387.794677649999</v>
      </c>
      <c r="D51" s="28">
        <v>19348.071983580001</v>
      </c>
      <c r="E51" s="28">
        <v>20554.758233290002</v>
      </c>
      <c r="F51" s="28">
        <v>20616.95973183</v>
      </c>
      <c r="G51" s="39">
        <v>20616.95973183</v>
      </c>
      <c r="H51" s="28"/>
      <c r="I51" s="39">
        <v>0</v>
      </c>
      <c r="J51" s="28">
        <v>62.201498539998283</v>
      </c>
      <c r="K51" s="28">
        <v>1268.8877482499993</v>
      </c>
      <c r="L51" s="28">
        <v>1268.8877482499993</v>
      </c>
    </row>
    <row r="52" spans="1:12">
      <c r="A52" s="26" t="s">
        <v>55</v>
      </c>
      <c r="B52" s="25">
        <v>14119.166999999999</v>
      </c>
      <c r="C52" s="25">
        <v>15333.13</v>
      </c>
      <c r="D52" s="25">
        <v>15633.60155764</v>
      </c>
      <c r="E52" s="25">
        <v>15607.949091729999</v>
      </c>
      <c r="F52" s="25">
        <v>15835.27945326</v>
      </c>
      <c r="G52" s="38">
        <v>15835.27945326</v>
      </c>
      <c r="H52" s="25"/>
      <c r="I52" s="38">
        <v>0</v>
      </c>
      <c r="J52" s="25">
        <v>227.33036153000103</v>
      </c>
      <c r="K52" s="25">
        <v>201.67789561999962</v>
      </c>
      <c r="L52" s="25">
        <v>201.67789561999962</v>
      </c>
    </row>
    <row r="53" spans="1:12">
      <c r="A53" s="26" t="s">
        <v>56</v>
      </c>
      <c r="B53" s="25">
        <v>11660.641</v>
      </c>
      <c r="C53" s="25">
        <v>13218.916999999999</v>
      </c>
      <c r="D53" s="25">
        <v>13584.11242367</v>
      </c>
      <c r="E53" s="25">
        <v>13553.562375179999</v>
      </c>
      <c r="F53" s="25">
        <v>13784.8225253</v>
      </c>
      <c r="G53" s="38">
        <v>13784.8225253</v>
      </c>
      <c r="H53" s="25"/>
      <c r="I53" s="38">
        <v>0</v>
      </c>
      <c r="J53" s="25">
        <v>231.26015012000062</v>
      </c>
      <c r="K53" s="25">
        <v>200.71010163000028</v>
      </c>
      <c r="L53" s="25">
        <v>200.71010163000028</v>
      </c>
    </row>
    <row r="54" spans="1:12">
      <c r="A54" s="27" t="s">
        <v>57</v>
      </c>
      <c r="B54" s="28">
        <v>2458.5259999999998</v>
      </c>
      <c r="C54" s="28">
        <v>2114.2130000000002</v>
      </c>
      <c r="D54" s="28">
        <v>2049.4891339700002</v>
      </c>
      <c r="E54" s="28">
        <v>2054.3867165500001</v>
      </c>
      <c r="F54" s="28">
        <v>2050.45692796</v>
      </c>
      <c r="G54" s="39">
        <v>2050.45692796</v>
      </c>
      <c r="H54" s="28"/>
      <c r="I54" s="39">
        <v>0</v>
      </c>
      <c r="J54" s="28">
        <v>-3.9297885900000438</v>
      </c>
      <c r="K54" s="28">
        <v>0.96779398999979094</v>
      </c>
      <c r="L54" s="28">
        <v>0.96779398999979094</v>
      </c>
    </row>
    <row r="55" spans="1:12">
      <c r="A55" s="27" t="s">
        <v>58</v>
      </c>
      <c r="B55" s="28">
        <v>88743.105224090003</v>
      </c>
      <c r="C55" s="28">
        <v>98896.819779570011</v>
      </c>
      <c r="D55" s="28">
        <v>110559.13728949476</v>
      </c>
      <c r="E55" s="28">
        <v>111519.59256872846</v>
      </c>
      <c r="F55" s="28">
        <v>111248.99488124518</v>
      </c>
      <c r="G55" s="39">
        <v>111263.77250658703</v>
      </c>
      <c r="H55" s="28"/>
      <c r="I55" s="39">
        <v>14.777625341856037</v>
      </c>
      <c r="J55" s="28">
        <v>-255.82006214142893</v>
      </c>
      <c r="K55" s="28">
        <v>704.63521709227643</v>
      </c>
      <c r="L55" s="28">
        <v>704.63521709227643</v>
      </c>
    </row>
    <row r="56" spans="1:12">
      <c r="A56" s="26" t="s">
        <v>59</v>
      </c>
      <c r="B56" s="25">
        <v>26568.794224090005</v>
      </c>
      <c r="C56" s="25">
        <v>25766.730779570018</v>
      </c>
      <c r="D56" s="25">
        <v>32896.258994379175</v>
      </c>
      <c r="E56" s="25">
        <v>33810.49554035769</v>
      </c>
      <c r="F56" s="25">
        <v>33308.834313526015</v>
      </c>
      <c r="G56" s="38">
        <v>33313.258852143954</v>
      </c>
      <c r="H56" s="25"/>
      <c r="I56" s="38">
        <v>4.4245386179391062</v>
      </c>
      <c r="J56" s="25">
        <v>-497.23668821373576</v>
      </c>
      <c r="K56" s="25">
        <v>416.99985776477843</v>
      </c>
      <c r="L56" s="25">
        <v>416.99985776477843</v>
      </c>
    </row>
    <row r="57" spans="1:12">
      <c r="A57" s="26" t="s">
        <v>60</v>
      </c>
      <c r="B57" s="25">
        <v>37051.923999999999</v>
      </c>
      <c r="C57" s="25">
        <v>40977.089</v>
      </c>
      <c r="D57" s="25">
        <v>45572.08320597557</v>
      </c>
      <c r="E57" s="25">
        <v>45626.820495341715</v>
      </c>
      <c r="F57" s="25">
        <v>45616.219330925123</v>
      </c>
      <c r="G57" s="38">
        <v>45622.278706108737</v>
      </c>
      <c r="H57" s="25"/>
      <c r="I57" s="38">
        <v>6.059375183613156</v>
      </c>
      <c r="J57" s="25">
        <v>-4.5417892329787719</v>
      </c>
      <c r="K57" s="25">
        <v>50.195500133166206</v>
      </c>
      <c r="L57" s="25">
        <v>50.195500133166206</v>
      </c>
    </row>
    <row r="58" spans="1:12">
      <c r="A58" s="27" t="s">
        <v>61</v>
      </c>
      <c r="B58" s="28">
        <v>25122.386999999999</v>
      </c>
      <c r="C58" s="28">
        <v>32152.999999999996</v>
      </c>
      <c r="D58" s="28">
        <v>32090.795089140007</v>
      </c>
      <c r="E58" s="28">
        <v>32082.276533029053</v>
      </c>
      <c r="F58" s="28">
        <v>32323.941236794035</v>
      </c>
      <c r="G58" s="39">
        <v>32328.234948334342</v>
      </c>
      <c r="H58" s="28"/>
      <c r="I58" s="39">
        <v>4.2937115403074131</v>
      </c>
      <c r="J58" s="28">
        <v>245.95841530528924</v>
      </c>
      <c r="K58" s="28">
        <v>237.43985919433544</v>
      </c>
      <c r="L58" s="28">
        <v>237.43985919433544</v>
      </c>
    </row>
    <row r="59" spans="1:12">
      <c r="A59" s="26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1:12">
      <c r="A60" s="24" t="s">
        <v>62</v>
      </c>
      <c r="B60" s="25">
        <v>12469.426779279154</v>
      </c>
      <c r="C60" s="25">
        <v>12963.156329477142</v>
      </c>
      <c r="D60" s="25">
        <v>17357.223559305894</v>
      </c>
      <c r="E60" s="25">
        <v>17357.223559305894</v>
      </c>
      <c r="F60" s="25">
        <v>17357.223559305894</v>
      </c>
      <c r="G60" s="25">
        <v>17357.223559305894</v>
      </c>
      <c r="H60" s="25"/>
      <c r="I60" s="25">
        <v>0</v>
      </c>
      <c r="J60" s="25">
        <v>0</v>
      </c>
      <c r="K60" s="25">
        <v>0</v>
      </c>
      <c r="L60" s="25">
        <v>0</v>
      </c>
    </row>
    <row r="61" spans="1:12">
      <c r="A61" s="24" t="s">
        <v>63</v>
      </c>
      <c r="B61" s="25">
        <v>6994.330162833121</v>
      </c>
      <c r="C61" s="25">
        <v>6952.6741161884029</v>
      </c>
      <c r="D61" s="25">
        <v>9231.1233222024457</v>
      </c>
      <c r="E61" s="25">
        <v>9231.1233222024457</v>
      </c>
      <c r="F61" s="25">
        <v>9231.1233222024457</v>
      </c>
      <c r="G61" s="25">
        <v>9231.1233222024457</v>
      </c>
      <c r="H61" s="25"/>
      <c r="I61" s="25">
        <v>0</v>
      </c>
      <c r="J61" s="25">
        <v>0</v>
      </c>
      <c r="K61" s="25">
        <v>0</v>
      </c>
      <c r="L61" s="25">
        <v>0</v>
      </c>
    </row>
    <row r="62" spans="1:12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1:12" ht="15.75" thickBot="1">
      <c r="A63" s="40" t="s">
        <v>64</v>
      </c>
      <c r="B63" s="41">
        <v>6.48</v>
      </c>
      <c r="C63" s="41">
        <v>3.05</v>
      </c>
      <c r="D63" s="41">
        <v>3.13</v>
      </c>
      <c r="E63" s="41"/>
      <c r="F63" s="42"/>
      <c r="G63" s="41"/>
      <c r="H63" s="42"/>
      <c r="I63" s="42"/>
      <c r="J63" s="42"/>
      <c r="K63" s="42"/>
      <c r="L63" s="42"/>
    </row>
    <row r="64" spans="1:12">
      <c r="A64" s="43" t="s">
        <v>65</v>
      </c>
      <c r="B64" s="44"/>
      <c r="C64" s="44"/>
      <c r="D64" s="44"/>
      <c r="E64" s="44"/>
      <c r="F64" s="44"/>
      <c r="G64" s="44"/>
      <c r="H64" s="45"/>
      <c r="I64" s="45"/>
      <c r="J64" s="45"/>
      <c r="K64" s="45"/>
      <c r="L64" s="45"/>
    </row>
    <row r="65" spans="1:12">
      <c r="A65" s="43" t="s">
        <v>66</v>
      </c>
      <c r="B65" s="46"/>
      <c r="C65" s="46"/>
      <c r="D65" s="46"/>
      <c r="E65" s="46"/>
      <c r="F65" s="46"/>
      <c r="G65" s="46"/>
      <c r="H65" s="47"/>
      <c r="I65" s="47"/>
      <c r="J65" s="47"/>
      <c r="K65" s="47"/>
      <c r="L65" s="47"/>
    </row>
    <row r="66" spans="1:12">
      <c r="A66" s="43" t="s">
        <v>67</v>
      </c>
      <c r="B66" s="48"/>
      <c r="C66" s="48"/>
      <c r="D66" s="48"/>
      <c r="E66" s="48"/>
      <c r="F66" s="48"/>
      <c r="G66" s="48"/>
      <c r="I66" s="10"/>
    </row>
    <row r="67" spans="1:12">
      <c r="A67" s="43" t="s">
        <v>68</v>
      </c>
      <c r="B67" s="49"/>
      <c r="C67" s="49"/>
      <c r="D67" s="49"/>
      <c r="E67" s="49"/>
      <c r="F67" s="49"/>
      <c r="G67" s="49"/>
      <c r="I67" s="10"/>
    </row>
    <row r="68" spans="1:12">
      <c r="A68" s="43" t="s">
        <v>69</v>
      </c>
      <c r="B68" s="50"/>
      <c r="C68" s="50"/>
      <c r="D68" s="50"/>
      <c r="E68" s="50"/>
      <c r="F68" s="50"/>
      <c r="G68" s="50"/>
      <c r="I68" s="10"/>
    </row>
    <row r="69" spans="1:12">
      <c r="A69" s="43" t="s">
        <v>70</v>
      </c>
      <c r="B69" s="51"/>
      <c r="C69" s="51"/>
      <c r="D69" s="51"/>
      <c r="E69" s="51"/>
      <c r="F69" s="51"/>
      <c r="G69" s="51"/>
      <c r="H69" s="50"/>
      <c r="I69" s="10"/>
      <c r="L69" s="50"/>
    </row>
    <row r="70" spans="1:12">
      <c r="A70" s="43" t="s">
        <v>71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1:12">
      <c r="A71" s="43" t="s">
        <v>72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1:12">
      <c r="A72" s="43" t="s">
        <v>73</v>
      </c>
      <c r="B72" s="52"/>
      <c r="C72" s="52"/>
      <c r="D72" s="52"/>
      <c r="E72" s="52"/>
      <c r="F72" s="52"/>
      <c r="G72" s="52"/>
      <c r="H72" s="50"/>
      <c r="I72" s="50"/>
      <c r="J72" s="50"/>
      <c r="K72" s="50"/>
      <c r="L72" s="50"/>
    </row>
    <row r="73" spans="1:12">
      <c r="A73" s="43" t="s">
        <v>74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1:12">
      <c r="A74" s="43" t="s">
        <v>75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ht="15" customHeight="1">
      <c r="A75" s="43" t="s">
        <v>76</v>
      </c>
      <c r="B75" s="53"/>
      <c r="C75" s="54"/>
      <c r="D75" s="54"/>
      <c r="E75" s="54"/>
      <c r="F75" s="54"/>
      <c r="G75" s="54"/>
      <c r="H75" s="50"/>
      <c r="I75" s="50"/>
      <c r="J75" s="50"/>
      <c r="K75" s="50"/>
      <c r="L75" s="50"/>
    </row>
    <row r="76" spans="1:12">
      <c r="I76" s="10"/>
    </row>
    <row r="77" spans="1:12">
      <c r="I77" s="10"/>
    </row>
    <row r="78" spans="1:12">
      <c r="I78" s="10"/>
    </row>
    <row r="79" spans="1:12">
      <c r="I79" s="10"/>
    </row>
    <row r="80" spans="1:12">
      <c r="I80" s="10"/>
    </row>
    <row r="81" spans="2:9">
      <c r="I81" s="10"/>
    </row>
    <row r="82" spans="2:9" ht="19.5">
      <c r="B82" s="55"/>
      <c r="C82" s="55"/>
      <c r="D82" s="55"/>
      <c r="E82" s="55"/>
      <c r="F82" s="55"/>
      <c r="G82" s="55"/>
    </row>
    <row r="83" spans="2:9" ht="19.5">
      <c r="B83" s="55"/>
      <c r="C83" s="55"/>
      <c r="D83" s="55"/>
      <c r="E83" s="55"/>
      <c r="F83" s="55"/>
      <c r="G83" s="55"/>
    </row>
    <row r="84" spans="2:9" ht="19.5">
      <c r="B84" s="55"/>
      <c r="C84" s="55"/>
      <c r="D84" s="55"/>
      <c r="E84" s="55"/>
      <c r="F84" s="55"/>
      <c r="G84" s="55"/>
    </row>
    <row r="85" spans="2:9" ht="19.5">
      <c r="B85" s="55"/>
      <c r="C85" s="55"/>
      <c r="D85" s="55"/>
      <c r="E85" s="55"/>
      <c r="F85" s="55"/>
      <c r="G85" s="55"/>
    </row>
    <row r="86" spans="2:9" ht="19.5">
      <c r="B86" s="55"/>
      <c r="C86" s="55"/>
      <c r="D86" s="55"/>
      <c r="E86" s="55"/>
      <c r="F86" s="55"/>
      <c r="G86" s="55"/>
    </row>
    <row r="87" spans="2:9" ht="19.5">
      <c r="B87" s="55"/>
      <c r="C87" s="55"/>
      <c r="D87" s="55"/>
      <c r="E87" s="55"/>
      <c r="F87" s="55"/>
      <c r="G87" s="55"/>
    </row>
    <row r="88" spans="2:9" ht="19.5">
      <c r="B88" s="55"/>
      <c r="C88" s="55"/>
      <c r="D88" s="55"/>
      <c r="E88" s="55"/>
      <c r="F88" s="55"/>
      <c r="G88" s="55"/>
    </row>
  </sheetData>
  <mergeCells count="5">
    <mergeCell ref="I4:L4"/>
    <mergeCell ref="B4:B5"/>
    <mergeCell ref="C4:C5"/>
    <mergeCell ref="D4:D5"/>
    <mergeCell ref="E4:G4"/>
  </mergeCells>
  <printOptions horizontalCentered="1" verticalCentered="1"/>
  <pageMargins left="0.11811023622047245" right="0.11811023622047245" top="0" bottom="0" header="0" footer="0"/>
  <pageSetup paperSize="120" scale="4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74"/>
  <sheetViews>
    <sheetView zoomScale="70" zoomScaleNormal="70" workbookViewId="0">
      <pane xSplit="1" ySplit="6" topLeftCell="B42" activePane="bottomRight" state="frozen"/>
      <selection activeCell="K3" sqref="K3"/>
      <selection pane="topRight" activeCell="K3" sqref="K3"/>
      <selection pane="bottomLeft" activeCell="K3" sqref="K3"/>
      <selection pane="bottomRight" activeCell="A65" sqref="A65"/>
    </sheetView>
  </sheetViews>
  <sheetFormatPr baseColWidth="10" defaultRowHeight="15"/>
  <cols>
    <col min="1" max="1" width="18.88671875" style="191" customWidth="1"/>
    <col min="2" max="2" width="16.109375" style="191" customWidth="1"/>
    <col min="3" max="3" width="13" style="191" customWidth="1"/>
    <col min="4" max="4" width="14.77734375" style="191" customWidth="1"/>
    <col min="5" max="5" width="1" style="191" customWidth="1"/>
    <col min="6" max="6" width="9.77734375" style="191" customWidth="1"/>
    <col min="7" max="7" width="10.109375" style="191" customWidth="1"/>
    <col min="8" max="8" width="12.44140625" style="191" customWidth="1"/>
    <col min="9" max="9" width="1.109375" style="191" customWidth="1"/>
    <col min="10" max="10" width="16" style="191" customWidth="1"/>
    <col min="11" max="11" width="16.33203125" style="191" customWidth="1"/>
    <col min="12" max="12" width="14.33203125" style="191" customWidth="1"/>
    <col min="13" max="13" width="1.109375" style="191" customWidth="1"/>
    <col min="14" max="14" width="12.33203125" style="191" customWidth="1"/>
    <col min="15" max="15" width="12.5546875" style="191" customWidth="1"/>
    <col min="16" max="16" width="1" style="191" customWidth="1"/>
    <col min="17" max="17" width="11.88671875" style="191" customWidth="1"/>
    <col min="18" max="18" width="16.6640625" style="191" customWidth="1"/>
    <col min="19" max="16384" width="11.5546875" style="191"/>
  </cols>
  <sheetData>
    <row r="1" spans="1:18" ht="25.5" customHeight="1">
      <c r="A1" s="189" t="s">
        <v>504</v>
      </c>
      <c r="B1" s="219"/>
    </row>
    <row r="2" spans="1:18" ht="18">
      <c r="A2" s="417" t="s">
        <v>505</v>
      </c>
      <c r="N2" s="229"/>
    </row>
    <row r="3" spans="1:18" ht="21.75" customHeight="1" thickBot="1">
      <c r="A3" s="418" t="s">
        <v>506</v>
      </c>
      <c r="F3" s="418"/>
      <c r="G3" s="418"/>
    </row>
    <row r="4" spans="1:18">
      <c r="A4" s="419"/>
      <c r="B4" s="563" t="s">
        <v>507</v>
      </c>
      <c r="C4" s="563"/>
      <c r="D4" s="563"/>
      <c r="E4" s="420"/>
      <c r="F4" s="564" t="s">
        <v>508</v>
      </c>
      <c r="G4" s="564"/>
      <c r="H4" s="564"/>
      <c r="I4" s="421"/>
      <c r="J4" s="565" t="s">
        <v>509</v>
      </c>
      <c r="K4" s="565"/>
      <c r="L4" s="565"/>
      <c r="M4" s="421"/>
      <c r="N4" s="564" t="s">
        <v>510</v>
      </c>
      <c r="O4" s="564"/>
      <c r="P4" s="564"/>
      <c r="Q4" s="564"/>
      <c r="R4" s="564"/>
    </row>
    <row r="5" spans="1:18">
      <c r="A5" s="422" t="s">
        <v>343</v>
      </c>
      <c r="B5" s="566" t="s">
        <v>511</v>
      </c>
      <c r="C5" s="562" t="s">
        <v>512</v>
      </c>
      <c r="D5" s="562"/>
      <c r="E5" s="423"/>
      <c r="F5" s="559" t="s">
        <v>513</v>
      </c>
      <c r="G5" s="559" t="s">
        <v>514</v>
      </c>
      <c r="H5" s="559" t="s">
        <v>515</v>
      </c>
      <c r="I5" s="423"/>
      <c r="J5" s="561" t="s">
        <v>516</v>
      </c>
      <c r="K5" s="561"/>
      <c r="L5" s="423" t="s">
        <v>517</v>
      </c>
      <c r="M5" s="423"/>
      <c r="N5" s="562" t="s">
        <v>518</v>
      </c>
      <c r="O5" s="562"/>
      <c r="P5" s="424"/>
      <c r="Q5" s="562" t="s">
        <v>519</v>
      </c>
      <c r="R5" s="562"/>
    </row>
    <row r="6" spans="1:18" ht="15.75" thickBot="1">
      <c r="A6" s="425"/>
      <c r="B6" s="567"/>
      <c r="C6" s="426" t="s">
        <v>520</v>
      </c>
      <c r="D6" s="426" t="s">
        <v>521</v>
      </c>
      <c r="E6" s="427"/>
      <c r="F6" s="560"/>
      <c r="G6" s="560"/>
      <c r="H6" s="560"/>
      <c r="I6" s="428"/>
      <c r="J6" s="427" t="s">
        <v>513</v>
      </c>
      <c r="K6" s="427" t="s">
        <v>514</v>
      </c>
      <c r="L6" s="427" t="s">
        <v>522</v>
      </c>
      <c r="M6" s="427"/>
      <c r="N6" s="427" t="s">
        <v>523</v>
      </c>
      <c r="O6" s="427" t="s">
        <v>524</v>
      </c>
      <c r="P6" s="427"/>
      <c r="Q6" s="427" t="s">
        <v>523</v>
      </c>
      <c r="R6" s="427" t="s">
        <v>524</v>
      </c>
    </row>
    <row r="7" spans="1:18" s="434" customFormat="1">
      <c r="A7" s="429" t="s">
        <v>354</v>
      </c>
      <c r="B7" s="430">
        <v>16.3291</v>
      </c>
      <c r="C7" s="430">
        <v>16.161258899062393</v>
      </c>
      <c r="D7" s="430">
        <v>16.211376762707896</v>
      </c>
      <c r="E7" s="430"/>
      <c r="F7" s="431">
        <v>-6.6179627273574917E-2</v>
      </c>
      <c r="G7" s="431">
        <v>0.4265434424734505</v>
      </c>
      <c r="H7" s="431">
        <v>0.17943448953266258</v>
      </c>
      <c r="I7" s="432"/>
      <c r="J7" s="211">
        <v>2713.7993999999999</v>
      </c>
      <c r="K7" s="211">
        <v>-2681.3780999999999</v>
      </c>
      <c r="L7" s="433">
        <v>208.7</v>
      </c>
      <c r="M7" s="433"/>
      <c r="N7" s="433">
        <v>41.2</v>
      </c>
      <c r="O7" s="433">
        <v>90</v>
      </c>
      <c r="P7" s="433"/>
      <c r="Q7" s="433">
        <v>-18.600000000000001</v>
      </c>
      <c r="R7" s="433">
        <v>-35.700000000000003</v>
      </c>
    </row>
    <row r="8" spans="1:18" s="434" customFormat="1">
      <c r="A8" s="429" t="s">
        <v>356</v>
      </c>
      <c r="B8" s="430">
        <v>17.145499999999998</v>
      </c>
      <c r="C8" s="430">
        <v>17.1388</v>
      </c>
      <c r="D8" s="430">
        <v>17.2316</v>
      </c>
      <c r="E8" s="430"/>
      <c r="F8" s="431">
        <v>9.1911797118466018E-2</v>
      </c>
      <c r="G8" s="431">
        <v>0.69448071664852584</v>
      </c>
      <c r="H8" s="431">
        <v>0.39319625688349591</v>
      </c>
      <c r="I8" s="432"/>
      <c r="J8" s="211">
        <v>2914.3915999999999</v>
      </c>
      <c r="K8" s="211">
        <v>-2925.2017999999998</v>
      </c>
      <c r="L8" s="433">
        <v>152.9</v>
      </c>
      <c r="M8" s="433"/>
      <c r="N8" s="433">
        <v>0</v>
      </c>
      <c r="O8" s="433">
        <v>36.200000000000003</v>
      </c>
      <c r="P8" s="433"/>
      <c r="Q8" s="433">
        <v>-22.5</v>
      </c>
      <c r="R8" s="433">
        <v>-48.3</v>
      </c>
    </row>
    <row r="9" spans="1:18" s="434" customFormat="1">
      <c r="A9" s="435" t="s">
        <v>525</v>
      </c>
      <c r="B9" s="436">
        <v>18.002800000000001</v>
      </c>
      <c r="C9" s="436">
        <v>17.997447653745262</v>
      </c>
      <c r="D9" s="436">
        <v>18.130321095008053</v>
      </c>
      <c r="E9" s="436"/>
      <c r="F9" s="437">
        <v>0.15393173519000092</v>
      </c>
      <c r="G9" s="437">
        <v>0.7163874358936414</v>
      </c>
      <c r="H9" s="437">
        <v>0.43610159586339248</v>
      </c>
      <c r="I9" s="437"/>
      <c r="J9" s="438">
        <v>2935.4505999999992</v>
      </c>
      <c r="K9" s="209">
        <v>-3073.5621000000001</v>
      </c>
      <c r="L9" s="438">
        <v>208</v>
      </c>
      <c r="M9" s="438"/>
      <c r="N9" s="438">
        <v>61.8</v>
      </c>
      <c r="O9" s="438">
        <v>130.30000000000001</v>
      </c>
      <c r="P9" s="438"/>
      <c r="Q9" s="438">
        <v>-26.5</v>
      </c>
      <c r="R9" s="438">
        <v>-66.099999999999994</v>
      </c>
    </row>
    <row r="10" spans="1:18" s="434" customFormat="1">
      <c r="A10" s="435" t="s">
        <v>358</v>
      </c>
      <c r="B10" s="436">
        <v>18.902999999999999</v>
      </c>
      <c r="C10" s="436">
        <v>18.8611</v>
      </c>
      <c r="D10" s="436">
        <v>18.9924</v>
      </c>
      <c r="E10" s="436"/>
      <c r="F10" s="437">
        <v>-0.16124673267713671</v>
      </c>
      <c r="G10" s="437">
        <v>0.35657246658242236</v>
      </c>
      <c r="H10" s="437">
        <v>9.724620028597615E-2</v>
      </c>
      <c r="I10" s="437"/>
      <c r="J10" s="438">
        <v>3405.4050000000002</v>
      </c>
      <c r="K10" s="209">
        <v>-3415.0493999999999</v>
      </c>
      <c r="L10" s="438">
        <v>89.2</v>
      </c>
      <c r="M10" s="438"/>
      <c r="N10" s="438">
        <v>18.600000000000001</v>
      </c>
      <c r="O10" s="438">
        <v>109.2</v>
      </c>
      <c r="P10" s="438"/>
      <c r="Q10" s="438">
        <v>-27.6</v>
      </c>
      <c r="R10" s="438">
        <v>-56</v>
      </c>
    </row>
    <row r="11" spans="1:18" s="434" customFormat="1">
      <c r="A11" s="429" t="s">
        <v>359</v>
      </c>
      <c r="B11" s="430">
        <v>19.848099999999999</v>
      </c>
      <c r="C11" s="430">
        <v>19.613437704918034</v>
      </c>
      <c r="D11" s="430">
        <v>20.135691542031971</v>
      </c>
      <c r="E11" s="430"/>
      <c r="F11" s="431">
        <v>-0.13782220820698118</v>
      </c>
      <c r="G11" s="431">
        <v>0.6976520289920608</v>
      </c>
      <c r="H11" s="431">
        <v>0.27991491043420652</v>
      </c>
      <c r="I11" s="432"/>
      <c r="J11" s="211">
        <v>3891.7710480000001</v>
      </c>
      <c r="K11" s="211">
        <v>-4072.9806045999999</v>
      </c>
      <c r="L11" s="433">
        <v>210.25</v>
      </c>
      <c r="M11" s="433"/>
      <c r="N11" s="433">
        <v>28.9</v>
      </c>
      <c r="O11" s="433">
        <v>30.333135910000003</v>
      </c>
      <c r="P11" s="433"/>
      <c r="Q11" s="433">
        <v>-26.118361080000003</v>
      </c>
      <c r="R11" s="433">
        <v>-59.848701880000007</v>
      </c>
    </row>
    <row r="12" spans="1:18" s="434" customFormat="1">
      <c r="A12" s="429" t="s">
        <v>360</v>
      </c>
      <c r="B12" s="430">
        <v>20.840499999999999</v>
      </c>
      <c r="C12" s="430">
        <v>20.786844620611554</v>
      </c>
      <c r="D12" s="430">
        <v>21.042991886792453</v>
      </c>
      <c r="E12" s="430"/>
      <c r="F12" s="431">
        <v>-4.5174108578141916E-3</v>
      </c>
      <c r="G12" s="431">
        <v>0.65434643196347608</v>
      </c>
      <c r="H12" s="431">
        <v>0.32491451055283099</v>
      </c>
      <c r="I12" s="432"/>
      <c r="J12" s="211">
        <v>3507.20957</v>
      </c>
      <c r="K12" s="211">
        <v>-3632.6798399999993</v>
      </c>
      <c r="L12" s="433">
        <v>141.70000000000002</v>
      </c>
      <c r="M12" s="433"/>
      <c r="N12" s="433">
        <v>38.039404349999998</v>
      </c>
      <c r="O12" s="433">
        <v>94.325000000000003</v>
      </c>
      <c r="P12" s="433"/>
      <c r="Q12" s="433">
        <v>-25.978809442100001</v>
      </c>
      <c r="R12" s="433">
        <v>-64.934546130000001</v>
      </c>
    </row>
    <row r="13" spans="1:18" s="434" customFormat="1" ht="15.75" customHeight="1">
      <c r="A13" s="435" t="s">
        <v>361</v>
      </c>
      <c r="B13" s="436">
        <v>21.8825</v>
      </c>
      <c r="C13" s="436">
        <v>21.866299999999999</v>
      </c>
      <c r="D13" s="436">
        <v>22.013000000000002</v>
      </c>
      <c r="E13" s="436"/>
      <c r="F13" s="437">
        <v>0.14959605533715167</v>
      </c>
      <c r="G13" s="437">
        <v>0.73343206267601235</v>
      </c>
      <c r="H13" s="437">
        <v>0.44151405900658197</v>
      </c>
      <c r="I13" s="437"/>
      <c r="J13" s="438">
        <v>3895.5237800000004</v>
      </c>
      <c r="K13" s="209">
        <v>-4024.2720159999999</v>
      </c>
      <c r="L13" s="438">
        <v>76</v>
      </c>
      <c r="M13" s="438"/>
      <c r="N13" s="438">
        <v>19.59769605</v>
      </c>
      <c r="O13" s="438">
        <v>65.65787088276258</v>
      </c>
      <c r="P13" s="438"/>
      <c r="Q13" s="438">
        <v>-23.118974492832052</v>
      </c>
      <c r="R13" s="438">
        <v>-65.503408735205937</v>
      </c>
    </row>
    <row r="14" spans="1:18" s="434" customFormat="1" ht="15.75" customHeight="1">
      <c r="A14" s="435" t="s">
        <v>362</v>
      </c>
      <c r="B14" s="436">
        <v>22.976700000000001</v>
      </c>
      <c r="C14" s="436">
        <v>22.9115</v>
      </c>
      <c r="D14" s="436">
        <v>23.143599999999999</v>
      </c>
      <c r="E14" s="436"/>
      <c r="F14" s="437">
        <v>-1.8929714384316607E-2</v>
      </c>
      <c r="G14" s="437">
        <v>0.60307964206648423</v>
      </c>
      <c r="H14" s="437">
        <v>0.29207496384108383</v>
      </c>
      <c r="I14" s="437"/>
      <c r="J14" s="438">
        <v>4600.7106759999997</v>
      </c>
      <c r="K14" s="209">
        <v>-4702.5576578999999</v>
      </c>
      <c r="L14" s="438">
        <v>60.085649999774787</v>
      </c>
      <c r="M14" s="438"/>
      <c r="N14" s="438">
        <v>8.9891498533737533</v>
      </c>
      <c r="O14" s="438">
        <v>2.121069833</v>
      </c>
      <c r="P14" s="438"/>
      <c r="Q14" s="438">
        <v>-23.684833198324903</v>
      </c>
      <c r="R14" s="438">
        <v>-68.236776754655523</v>
      </c>
    </row>
    <row r="15" spans="1:18" s="434" customFormat="1">
      <c r="A15" s="429" t="s">
        <v>363</v>
      </c>
      <c r="B15" s="430">
        <v>24.125499999999999</v>
      </c>
      <c r="C15" s="430">
        <v>23.911570869765299</v>
      </c>
      <c r="D15" s="430">
        <v>24.334970566502463</v>
      </c>
      <c r="E15" s="430"/>
      <c r="F15" s="431">
        <v>-0.12851330556688764</v>
      </c>
      <c r="G15" s="431">
        <v>0.57320611288675716</v>
      </c>
      <c r="H15" s="431">
        <v>0.22234640365993477</v>
      </c>
      <c r="I15" s="439"/>
      <c r="J15" s="433">
        <v>4956.733354</v>
      </c>
      <c r="K15" s="211">
        <v>-5056.0396549000006</v>
      </c>
      <c r="L15" s="433">
        <v>60.5</v>
      </c>
      <c r="M15" s="440"/>
      <c r="N15" s="433">
        <v>0</v>
      </c>
      <c r="O15" s="433">
        <v>0</v>
      </c>
      <c r="P15" s="433"/>
      <c r="Q15" s="433">
        <v>-25.881445003863956</v>
      </c>
      <c r="R15" s="433">
        <v>-66.45029485085837</v>
      </c>
    </row>
    <row r="16" spans="1:18" s="434" customFormat="1" ht="15" customHeight="1">
      <c r="A16" s="429" t="s">
        <v>2</v>
      </c>
      <c r="B16" s="430">
        <v>25.331800000000001</v>
      </c>
      <c r="C16" s="430">
        <v>25.28182133657609</v>
      </c>
      <c r="D16" s="430">
        <v>25.460457522980164</v>
      </c>
      <c r="E16" s="430"/>
      <c r="F16" s="431">
        <v>0.1235163045279621</v>
      </c>
      <c r="G16" s="431">
        <v>0.78763792309315661</v>
      </c>
      <c r="H16" s="431">
        <v>0.45557711381055932</v>
      </c>
      <c r="I16" s="439"/>
      <c r="J16" s="433">
        <v>5162.1820100000004</v>
      </c>
      <c r="K16" s="211">
        <v>-5242.4302399999997</v>
      </c>
      <c r="L16" s="433">
        <v>139.10000000000002</v>
      </c>
      <c r="M16" s="440"/>
      <c r="N16" s="433">
        <v>0</v>
      </c>
      <c r="O16" s="433">
        <v>1.1053235000000001</v>
      </c>
      <c r="P16" s="433"/>
      <c r="Q16" s="433">
        <v>-29.800508029068531</v>
      </c>
      <c r="R16" s="433">
        <v>-72.600833019866883</v>
      </c>
    </row>
    <row r="17" spans="1:18" s="434" customFormat="1">
      <c r="A17" s="429"/>
      <c r="B17" s="441"/>
      <c r="C17" s="430"/>
      <c r="D17" s="430"/>
      <c r="E17" s="430"/>
      <c r="G17" s="442"/>
      <c r="H17" s="442"/>
      <c r="I17" s="431"/>
      <c r="J17" s="443"/>
      <c r="K17" s="443"/>
      <c r="L17" s="443"/>
      <c r="M17" s="443"/>
      <c r="N17" s="443"/>
      <c r="O17" s="443"/>
      <c r="P17" s="443"/>
      <c r="Q17" s="443"/>
      <c r="R17" s="444"/>
    </row>
    <row r="18" spans="1:18" s="434" customFormat="1">
      <c r="A18" s="314" t="s">
        <v>3</v>
      </c>
      <c r="B18" s="445"/>
      <c r="C18" s="445"/>
      <c r="D18" s="445"/>
      <c r="E18" s="445"/>
      <c r="F18" s="446">
        <v>0.11452969942220463</v>
      </c>
      <c r="G18" s="446">
        <v>0.72391437161917527</v>
      </c>
      <c r="H18" s="446">
        <v>0.42007624405532412</v>
      </c>
      <c r="I18" s="447"/>
      <c r="J18" s="448">
        <v>5399.2216000000008</v>
      </c>
      <c r="K18" s="448">
        <v>-5506.7903999999999</v>
      </c>
      <c r="L18" s="448">
        <v>75.754999999999995</v>
      </c>
      <c r="M18" s="448">
        <v>0</v>
      </c>
      <c r="N18" s="448">
        <v>0</v>
      </c>
      <c r="O18" s="448">
        <v>0</v>
      </c>
      <c r="P18" s="449"/>
      <c r="Q18" s="448">
        <v>-36.297988698874235</v>
      </c>
      <c r="R18" s="448">
        <v>-90.935930064711869</v>
      </c>
    </row>
    <row r="19" spans="1:18" s="434" customFormat="1">
      <c r="A19" s="307" t="s">
        <v>526</v>
      </c>
      <c r="B19" s="450">
        <v>25.437000000000001</v>
      </c>
      <c r="C19" s="450">
        <v>25.514299999999999</v>
      </c>
      <c r="D19" s="450">
        <v>25.6813</v>
      </c>
      <c r="E19" s="450"/>
      <c r="F19" s="431">
        <v>8.8756884965165581E-2</v>
      </c>
      <c r="G19" s="431">
        <v>0.73115271667650295</v>
      </c>
      <c r="H19" s="431">
        <v>0.40995480082083435</v>
      </c>
      <c r="I19" s="451"/>
      <c r="J19" s="452">
        <v>523.26730000000009</v>
      </c>
      <c r="K19" s="452">
        <v>-499.78539999999998</v>
      </c>
      <c r="L19" s="452">
        <v>27.700000000000003</v>
      </c>
      <c r="M19" s="452"/>
      <c r="N19" s="452">
        <v>0</v>
      </c>
      <c r="O19" s="452">
        <v>0</v>
      </c>
      <c r="P19" s="452"/>
      <c r="Q19" s="452">
        <v>-2.1628507135821833</v>
      </c>
      <c r="R19" s="452">
        <v>-4.6063675819858574</v>
      </c>
    </row>
    <row r="20" spans="1:18" s="434" customFormat="1">
      <c r="A20" s="307" t="s">
        <v>453</v>
      </c>
      <c r="B20" s="450">
        <v>25.532299999999999</v>
      </c>
      <c r="C20" s="450">
        <v>25.615024623327329</v>
      </c>
      <c r="D20" s="450">
        <v>25.785168067824195</v>
      </c>
      <c r="E20" s="450"/>
      <c r="F20" s="431">
        <v>0.33890593581470752</v>
      </c>
      <c r="G20" s="431">
        <v>0.94429614887768787</v>
      </c>
      <c r="H20" s="431">
        <v>0.64160104234619764</v>
      </c>
      <c r="I20" s="451"/>
      <c r="J20" s="452">
        <v>415.94060000000013</v>
      </c>
      <c r="K20" s="452">
        <v>-454.55950000000001</v>
      </c>
      <c r="L20" s="452">
        <v>31.5</v>
      </c>
      <c r="M20" s="452"/>
      <c r="N20" s="452">
        <v>0</v>
      </c>
      <c r="O20" s="452">
        <v>0</v>
      </c>
      <c r="P20" s="452"/>
      <c r="Q20" s="452">
        <v>-2.5708470000000001E-2</v>
      </c>
      <c r="R20" s="452">
        <v>-4.8667255071904627</v>
      </c>
    </row>
    <row r="21" spans="1:18" s="434" customFormat="1">
      <c r="A21" s="310" t="s">
        <v>140</v>
      </c>
      <c r="B21" s="453">
        <v>25.638400000000001</v>
      </c>
      <c r="C21" s="453">
        <v>25.628299999999999</v>
      </c>
      <c r="D21" s="453">
        <v>25.786300000000001</v>
      </c>
      <c r="E21" s="453"/>
      <c r="F21" s="454">
        <v>0.27661893895484602</v>
      </c>
      <c r="G21" s="454">
        <v>0.88041768873023962</v>
      </c>
      <c r="H21" s="454">
        <v>0.57851831384254282</v>
      </c>
      <c r="I21" s="455"/>
      <c r="J21" s="456">
        <v>499.85950000000008</v>
      </c>
      <c r="K21" s="456">
        <v>-453.25029999999998</v>
      </c>
      <c r="L21" s="456">
        <v>13.955</v>
      </c>
      <c r="M21" s="456"/>
      <c r="N21" s="456">
        <v>0</v>
      </c>
      <c r="O21" s="456">
        <v>0</v>
      </c>
      <c r="P21" s="456"/>
      <c r="Q21" s="456">
        <v>-7.4317047003779138</v>
      </c>
      <c r="R21" s="456">
        <v>-10.449809008480111</v>
      </c>
    </row>
    <row r="22" spans="1:18" s="434" customFormat="1">
      <c r="A22" s="310" t="s">
        <v>455</v>
      </c>
      <c r="B22" s="453">
        <v>25.741399999999999</v>
      </c>
      <c r="C22" s="453">
        <v>25.6997</v>
      </c>
      <c r="D22" s="453">
        <v>25.872699999999998</v>
      </c>
      <c r="E22" s="453"/>
      <c r="F22" s="454">
        <v>-0.15405677627040351</v>
      </c>
      <c r="G22" s="454">
        <v>0.48546217419600957</v>
      </c>
      <c r="H22" s="454">
        <v>0.16570269896280304</v>
      </c>
      <c r="I22" s="455"/>
      <c r="J22" s="456">
        <v>404.048</v>
      </c>
      <c r="K22" s="456">
        <v>-428.80940000000004</v>
      </c>
      <c r="L22" s="456">
        <v>-64</v>
      </c>
      <c r="M22" s="456"/>
      <c r="N22" s="456">
        <v>0</v>
      </c>
      <c r="O22" s="456">
        <v>0</v>
      </c>
      <c r="P22" s="456"/>
      <c r="Q22" s="456">
        <v>-1.8707841334638939</v>
      </c>
      <c r="R22" s="456">
        <v>-6.4688285163757344</v>
      </c>
    </row>
    <row r="23" spans="1:18" s="434" customFormat="1">
      <c r="A23" s="307" t="s">
        <v>143</v>
      </c>
      <c r="B23" s="450">
        <v>25.848299999999998</v>
      </c>
      <c r="C23" s="457">
        <v>25.86606957627307</v>
      </c>
      <c r="D23" s="457">
        <v>26.036527446632466</v>
      </c>
      <c r="E23" s="450"/>
      <c r="F23" s="431">
        <v>-2.3221126799837413E-2</v>
      </c>
      <c r="G23" s="431">
        <v>0.57845335329517589</v>
      </c>
      <c r="H23" s="431">
        <v>0.27761611324766933</v>
      </c>
      <c r="I23" s="451"/>
      <c r="J23" s="452">
        <v>443.16990000000004</v>
      </c>
      <c r="K23" s="452">
        <v>-457.19740000000002</v>
      </c>
      <c r="L23" s="452">
        <v>5</v>
      </c>
      <c r="M23" s="452"/>
      <c r="N23" s="452">
        <v>0</v>
      </c>
      <c r="O23" s="452">
        <v>0</v>
      </c>
      <c r="P23" s="452"/>
      <c r="Q23" s="452">
        <v>-2.4879169999999999E-2</v>
      </c>
      <c r="R23" s="452">
        <v>-5.9635561310350198</v>
      </c>
    </row>
    <row r="24" spans="1:18" s="434" customFormat="1">
      <c r="A24" s="307" t="s">
        <v>144</v>
      </c>
      <c r="B24" s="450">
        <v>25.952100000000002</v>
      </c>
      <c r="C24" s="450">
        <v>26.040600000000001</v>
      </c>
      <c r="D24" s="450">
        <v>26.1936</v>
      </c>
      <c r="E24" s="450"/>
      <c r="F24" s="431">
        <v>0.26682411155949709</v>
      </c>
      <c r="G24" s="431">
        <v>0.91950084067001736</v>
      </c>
      <c r="H24" s="431">
        <v>0.59316247611475736</v>
      </c>
      <c r="I24" s="451"/>
      <c r="J24" s="452">
        <v>405.23159999999996</v>
      </c>
      <c r="K24" s="452">
        <v>-440.01830000000001</v>
      </c>
      <c r="L24" s="452">
        <v>34.1</v>
      </c>
      <c r="M24" s="452"/>
      <c r="N24" s="452">
        <v>0</v>
      </c>
      <c r="O24" s="452">
        <v>0</v>
      </c>
      <c r="P24" s="452"/>
      <c r="Q24" s="452">
        <v>-6.6846295216880769</v>
      </c>
      <c r="R24" s="452">
        <v>-12.05324544772885</v>
      </c>
    </row>
    <row r="25" spans="1:18" s="434" customFormat="1">
      <c r="A25" s="310" t="s">
        <v>145</v>
      </c>
      <c r="B25" s="453">
        <v>26.059899999999999</v>
      </c>
      <c r="C25" s="453">
        <v>26.1418</v>
      </c>
      <c r="D25" s="453">
        <v>26.300999999999998</v>
      </c>
      <c r="E25" s="453"/>
      <c r="F25" s="454">
        <v>0.37082377169241687</v>
      </c>
      <c r="G25" s="454">
        <v>0.98413727997700862</v>
      </c>
      <c r="H25" s="454">
        <v>0.68773102825032251</v>
      </c>
      <c r="I25" s="455"/>
      <c r="J25" s="456">
        <v>454.3562</v>
      </c>
      <c r="K25" s="456">
        <v>-476.71730000000002</v>
      </c>
      <c r="L25" s="456">
        <v>46.3</v>
      </c>
      <c r="M25" s="456"/>
      <c r="N25" s="456">
        <v>0</v>
      </c>
      <c r="O25" s="456">
        <v>0</v>
      </c>
      <c r="P25" s="456"/>
      <c r="Q25" s="456">
        <v>-2.1589191649438795</v>
      </c>
      <c r="R25" s="456">
        <v>-5.7634615599999997</v>
      </c>
    </row>
    <row r="26" spans="1:18" s="434" customFormat="1">
      <c r="A26" s="310" t="s">
        <v>146</v>
      </c>
      <c r="B26" s="453">
        <v>26.168099999999999</v>
      </c>
      <c r="C26" s="453">
        <v>26.184873916689973</v>
      </c>
      <c r="D26" s="453">
        <v>26.367608478623243</v>
      </c>
      <c r="E26" s="453"/>
      <c r="F26" s="454">
        <v>0.26226718123016235</v>
      </c>
      <c r="G26" s="454">
        <v>0.84735090874208019</v>
      </c>
      <c r="H26" s="454">
        <v>0.55480904498612127</v>
      </c>
      <c r="I26" s="455"/>
      <c r="J26" s="456">
        <v>422.26820000000004</v>
      </c>
      <c r="K26" s="456">
        <v>-439.44209999999998</v>
      </c>
      <c r="L26" s="456">
        <v>-3.9</v>
      </c>
      <c r="M26" s="456"/>
      <c r="N26" s="456">
        <v>0</v>
      </c>
      <c r="O26" s="456">
        <v>0</v>
      </c>
      <c r="P26" s="456"/>
      <c r="Q26" s="456">
        <v>-0.14789669</v>
      </c>
      <c r="R26" s="456">
        <v>-5.6461534400000009</v>
      </c>
    </row>
    <row r="27" spans="1:18" s="434" customFormat="1">
      <c r="A27" s="307" t="s">
        <v>147</v>
      </c>
      <c r="B27" s="450">
        <v>26.273299999999999</v>
      </c>
      <c r="C27" s="450">
        <v>26.264299999999999</v>
      </c>
      <c r="D27" s="450">
        <v>26.436599999999999</v>
      </c>
      <c r="E27" s="450"/>
      <c r="F27" s="431">
        <v>6.1386928923919358E-2</v>
      </c>
      <c r="G27" s="431">
        <v>0.65503306988948473</v>
      </c>
      <c r="H27" s="431">
        <v>0.35820999940670206</v>
      </c>
      <c r="I27" s="451"/>
      <c r="J27" s="452">
        <v>415.96539999999987</v>
      </c>
      <c r="K27" s="452">
        <v>-460.90610000000004</v>
      </c>
      <c r="L27" s="452">
        <v>-5</v>
      </c>
      <c r="M27" s="452"/>
      <c r="N27" s="452">
        <v>0</v>
      </c>
      <c r="O27" s="452">
        <v>0</v>
      </c>
      <c r="P27" s="452"/>
      <c r="Q27" s="452">
        <v>-7.0649189899147107</v>
      </c>
      <c r="R27" s="452">
        <v>-10.616063256556492</v>
      </c>
    </row>
    <row r="28" spans="1:18" s="434" customFormat="1">
      <c r="A28" s="307" t="s">
        <v>466</v>
      </c>
      <c r="B28" s="450">
        <v>26.382400000000001</v>
      </c>
      <c r="C28" s="450">
        <v>26.411572770398049</v>
      </c>
      <c r="D28" s="450">
        <v>26.573063655060977</v>
      </c>
      <c r="E28" s="450">
        <v>26.566099999999999</v>
      </c>
      <c r="F28" s="431">
        <v>9.6287932376340646E-2</v>
      </c>
      <c r="G28" s="431">
        <v>0.73441704903316785</v>
      </c>
      <c r="H28" s="431">
        <v>0.41535249070475427</v>
      </c>
      <c r="I28" s="431"/>
      <c r="J28" s="443">
        <v>449.23740000000004</v>
      </c>
      <c r="K28" s="443">
        <v>-451.22180000000003</v>
      </c>
      <c r="L28" s="452">
        <v>0.1</v>
      </c>
      <c r="M28" s="452"/>
      <c r="N28" s="452">
        <v>0</v>
      </c>
      <c r="O28" s="452">
        <v>0</v>
      </c>
      <c r="P28" s="452"/>
      <c r="Q28" s="452">
        <v>-1.7932685701715096</v>
      </c>
      <c r="R28" s="452">
        <v>-6.8119406321836538</v>
      </c>
    </row>
    <row r="29" spans="1:18" s="434" customFormat="1">
      <c r="A29" s="310" t="s">
        <v>467</v>
      </c>
      <c r="B29" s="453">
        <v>26.488399999999999</v>
      </c>
      <c r="C29" s="453">
        <v>26.430917726044594</v>
      </c>
      <c r="D29" s="453">
        <v>26.597314133368016</v>
      </c>
      <c r="E29" s="453"/>
      <c r="F29" s="454">
        <v>-8.080091061235202E-3</v>
      </c>
      <c r="G29" s="454">
        <v>0.53949660164565094</v>
      </c>
      <c r="H29" s="454">
        <v>0.26570825529220787</v>
      </c>
      <c r="I29" s="454"/>
      <c r="J29" s="458">
        <v>443.77879999999993</v>
      </c>
      <c r="K29" s="458">
        <v>-421.85559999999998</v>
      </c>
      <c r="L29" s="456">
        <v>-5</v>
      </c>
      <c r="M29" s="456"/>
      <c r="N29" s="456">
        <v>0</v>
      </c>
      <c r="O29" s="456">
        <v>0</v>
      </c>
      <c r="P29" s="456"/>
      <c r="Q29" s="456">
        <v>-2.5708470000000001E-2</v>
      </c>
      <c r="R29" s="456">
        <v>-5.935150041853996</v>
      </c>
    </row>
    <row r="30" spans="1:18" s="434" customFormat="1">
      <c r="A30" s="310" t="s">
        <v>364</v>
      </c>
      <c r="B30" s="453">
        <v>26.598400000000002</v>
      </c>
      <c r="C30" s="453">
        <v>26.5596</v>
      </c>
      <c r="D30" s="453">
        <v>26.706199999999999</v>
      </c>
      <c r="E30" s="453"/>
      <c r="F30" s="454">
        <v>-0.20215729831912366</v>
      </c>
      <c r="G30" s="454">
        <v>0.38725462769707852</v>
      </c>
      <c r="H30" s="454">
        <v>9.2548664688977419E-2</v>
      </c>
      <c r="I30" s="454"/>
      <c r="J30" s="458">
        <v>522.09870000000001</v>
      </c>
      <c r="K30" s="458">
        <v>-523.02719999999999</v>
      </c>
      <c r="L30" s="456">
        <v>-5</v>
      </c>
      <c r="M30" s="456"/>
      <c r="N30" s="456">
        <v>0</v>
      </c>
      <c r="O30" s="456">
        <v>0</v>
      </c>
      <c r="P30" s="456"/>
      <c r="Q30" s="456">
        <v>-6.9067201047320665</v>
      </c>
      <c r="R30" s="456">
        <v>-11.75462894132168</v>
      </c>
    </row>
    <row r="31" spans="1:18" s="434" customFormat="1">
      <c r="A31" s="307"/>
      <c r="B31" s="459"/>
      <c r="C31" s="450"/>
      <c r="D31" s="450"/>
      <c r="E31" s="450"/>
      <c r="F31" s="431"/>
      <c r="G31" s="431"/>
      <c r="H31" s="431"/>
      <c r="I31" s="431"/>
      <c r="J31" s="460"/>
      <c r="K31" s="460"/>
      <c r="L31" s="452"/>
      <c r="M31" s="452"/>
      <c r="N31" s="452"/>
      <c r="O31" s="452"/>
      <c r="P31" s="452"/>
      <c r="Q31" s="452"/>
      <c r="R31" s="461"/>
    </row>
    <row r="32" spans="1:18" s="434" customFormat="1">
      <c r="A32" s="314" t="s">
        <v>4</v>
      </c>
      <c r="B32" s="445"/>
      <c r="C32" s="445"/>
      <c r="D32" s="445"/>
      <c r="E32" s="445"/>
      <c r="F32" s="446">
        <v>-1.4413371533161927E-2</v>
      </c>
      <c r="G32" s="446">
        <v>0.64100211088110248</v>
      </c>
      <c r="H32" s="446">
        <v>0.31329436967397029</v>
      </c>
      <c r="I32" s="447"/>
      <c r="J32" s="449">
        <v>5680.718499999999</v>
      </c>
      <c r="K32" s="448">
        <v>-5772.9819699999998</v>
      </c>
      <c r="L32" s="448">
        <v>2.649999999999995</v>
      </c>
      <c r="M32" s="448">
        <v>0</v>
      </c>
      <c r="N32" s="448">
        <v>0</v>
      </c>
      <c r="O32" s="448">
        <v>0</v>
      </c>
      <c r="P32" s="449"/>
      <c r="Q32" s="462">
        <v>-45.074025951993605</v>
      </c>
      <c r="R32" s="462">
        <v>-105.8725745227444</v>
      </c>
    </row>
    <row r="33" spans="1:18" s="463" customFormat="1" ht="15" customHeight="1">
      <c r="A33" s="307" t="s">
        <v>6</v>
      </c>
      <c r="B33" s="450">
        <v>26.7088</v>
      </c>
      <c r="C33" s="450">
        <v>26.664436066347399</v>
      </c>
      <c r="D33" s="450">
        <v>26.856181803501617</v>
      </c>
      <c r="E33" s="450"/>
      <c r="F33" s="431">
        <v>-1.2227977922111583E-2</v>
      </c>
      <c r="G33" s="431">
        <v>0.56559497576278084</v>
      </c>
      <c r="H33" s="431">
        <v>0.27668349892033467</v>
      </c>
      <c r="I33" s="451"/>
      <c r="J33" s="452">
        <v>541.80669999999998</v>
      </c>
      <c r="K33" s="452">
        <v>-500.46120000000002</v>
      </c>
      <c r="L33" s="452">
        <v>-11.5</v>
      </c>
      <c r="M33" s="452">
        <v>0</v>
      </c>
      <c r="N33" s="452">
        <v>0</v>
      </c>
      <c r="O33" s="452">
        <v>0</v>
      </c>
      <c r="P33" s="452"/>
      <c r="Q33" s="452">
        <v>-2.1404621100000001</v>
      </c>
      <c r="R33" s="452">
        <v>-5.9723527161485404</v>
      </c>
    </row>
    <row r="34" spans="1:18" s="463" customFormat="1" ht="15" customHeight="1">
      <c r="A34" s="307" t="s">
        <v>139</v>
      </c>
      <c r="B34" s="450">
        <v>26.809000000000001</v>
      </c>
      <c r="C34" s="450">
        <v>26.744784605027839</v>
      </c>
      <c r="D34" s="450">
        <v>26.929295085875371</v>
      </c>
      <c r="E34" s="450"/>
      <c r="F34" s="431">
        <v>-0.11098414274179598</v>
      </c>
      <c r="G34" s="431">
        <v>0.45535403232430771</v>
      </c>
      <c r="H34" s="431">
        <v>0.17218494479125582</v>
      </c>
      <c r="I34" s="431"/>
      <c r="J34" s="443">
        <v>463.77680000000004</v>
      </c>
      <c r="K34" s="443">
        <v>-488.81479999999999</v>
      </c>
      <c r="L34" s="452">
        <v>0</v>
      </c>
      <c r="M34" s="452">
        <v>0</v>
      </c>
      <c r="N34" s="452">
        <v>0</v>
      </c>
      <c r="O34" s="452">
        <v>0</v>
      </c>
      <c r="P34" s="452"/>
      <c r="Q34" s="452">
        <v>-2.5708470000000001E-2</v>
      </c>
      <c r="R34" s="452">
        <v>-6.2980568638129917</v>
      </c>
    </row>
    <row r="35" spans="1:18" s="434" customFormat="1" ht="15" customHeight="1">
      <c r="A35" s="310" t="s">
        <v>454</v>
      </c>
      <c r="B35" s="453">
        <v>26.920300000000001</v>
      </c>
      <c r="C35" s="453">
        <v>26.829339077965471</v>
      </c>
      <c r="D35" s="453">
        <v>26.97933283252187</v>
      </c>
      <c r="E35" s="453"/>
      <c r="F35" s="454">
        <v>-0.22693662743244786</v>
      </c>
      <c r="G35" s="454">
        <v>0.35383012229776423</v>
      </c>
      <c r="H35" s="454">
        <v>6.3446747432658226E-2</v>
      </c>
      <c r="I35" s="454"/>
      <c r="J35" s="458">
        <v>549.04100000000005</v>
      </c>
      <c r="K35" s="458">
        <v>-466.7303</v>
      </c>
      <c r="L35" s="456">
        <v>-1</v>
      </c>
      <c r="M35" s="456">
        <v>0</v>
      </c>
      <c r="N35" s="456">
        <v>0</v>
      </c>
      <c r="O35" s="456">
        <v>0</v>
      </c>
      <c r="P35" s="456"/>
      <c r="Q35" s="456">
        <v>-6.7571299275755932</v>
      </c>
      <c r="R35" s="456">
        <v>-10.304845241387053</v>
      </c>
    </row>
    <row r="36" spans="1:18" s="434" customFormat="1" ht="15" customHeight="1">
      <c r="A36" s="310" t="s">
        <v>527</v>
      </c>
      <c r="B36" s="453">
        <v>27.028500000000001</v>
      </c>
      <c r="C36" s="453">
        <v>26.943999999999999</v>
      </c>
      <c r="D36" s="453">
        <v>27.091799999999999</v>
      </c>
      <c r="E36" s="453"/>
      <c r="F36" s="454">
        <v>-0.33224912729716616</v>
      </c>
      <c r="G36" s="454">
        <v>0.22875167907062602</v>
      </c>
      <c r="H36" s="454">
        <v>-5.1748724113270049E-2</v>
      </c>
      <c r="I36" s="454"/>
      <c r="J36" s="458">
        <v>427.41669999999993</v>
      </c>
      <c r="K36" s="458">
        <v>-416.77460000000002</v>
      </c>
      <c r="L36" s="456">
        <v>-28.2</v>
      </c>
      <c r="M36" s="456">
        <v>0</v>
      </c>
      <c r="N36" s="456">
        <v>0</v>
      </c>
      <c r="O36" s="456">
        <v>0</v>
      </c>
      <c r="P36" s="456"/>
      <c r="Q36" s="456">
        <v>-1.6699907891325474</v>
      </c>
      <c r="R36" s="456">
        <v>-7.664504329465017</v>
      </c>
    </row>
    <row r="37" spans="1:18" s="434" customFormat="1" ht="15" customHeight="1">
      <c r="A37" s="307" t="s">
        <v>143</v>
      </c>
      <c r="B37" s="450">
        <v>27.140699999999999</v>
      </c>
      <c r="C37" s="450">
        <v>27.062612346763864</v>
      </c>
      <c r="D37" s="450">
        <v>27.249669211296251</v>
      </c>
      <c r="E37" s="450"/>
      <c r="F37" s="431">
        <v>-0.2283304973748132</v>
      </c>
      <c r="G37" s="431">
        <v>0.33787829701501571</v>
      </c>
      <c r="H37" s="431">
        <v>5.4773899820101259E-2</v>
      </c>
      <c r="I37" s="451"/>
      <c r="J37" s="452">
        <v>446.45213999999999</v>
      </c>
      <c r="K37" s="452">
        <v>-467.39046999999994</v>
      </c>
      <c r="L37" s="452">
        <v>0</v>
      </c>
      <c r="M37" s="452"/>
      <c r="N37" s="452">
        <v>0</v>
      </c>
      <c r="O37" s="452">
        <v>0</v>
      </c>
      <c r="P37" s="452"/>
      <c r="Q37" s="452">
        <v>-4.3949099675201886</v>
      </c>
      <c r="R37" s="452">
        <v>-6.7562857896663875</v>
      </c>
    </row>
    <row r="38" spans="1:18" s="434" customFormat="1" ht="15" customHeight="1">
      <c r="A38" s="307" t="s">
        <v>457</v>
      </c>
      <c r="B38" s="450">
        <v>27.249700000000001</v>
      </c>
      <c r="C38" s="450">
        <v>27.213546196935216</v>
      </c>
      <c r="D38" s="450">
        <v>27.406038732644902</v>
      </c>
      <c r="E38" s="450"/>
      <c r="F38" s="431">
        <v>-0.12744595077128754</v>
      </c>
      <c r="G38" s="431">
        <v>0.42624471325317426</v>
      </c>
      <c r="H38" s="431">
        <v>0.14939938124094337</v>
      </c>
      <c r="I38" s="431"/>
      <c r="J38" s="443">
        <v>428.20659999999998</v>
      </c>
      <c r="K38" s="443">
        <v>-502.24970000000002</v>
      </c>
      <c r="L38" s="452">
        <v>-5</v>
      </c>
      <c r="M38" s="452"/>
      <c r="N38" s="452">
        <v>0</v>
      </c>
      <c r="O38" s="452">
        <v>0</v>
      </c>
      <c r="P38" s="452"/>
      <c r="Q38" s="452">
        <v>-7.8878095910204786</v>
      </c>
      <c r="R38" s="452">
        <v>-14.014474461185101</v>
      </c>
    </row>
    <row r="39" spans="1:18" s="434" customFormat="1" ht="15" customHeight="1">
      <c r="A39" s="310" t="s">
        <v>145</v>
      </c>
      <c r="B39" s="453">
        <v>27.3629</v>
      </c>
      <c r="C39" s="453">
        <v>27.462543465899113</v>
      </c>
      <c r="D39" s="453">
        <v>27.648030577694826</v>
      </c>
      <c r="E39" s="453"/>
      <c r="F39" s="454">
        <v>0.20156105217934689</v>
      </c>
      <c r="G39" s="454">
        <v>0.92872851110569365</v>
      </c>
      <c r="H39" s="454">
        <v>0.56514478164252024</v>
      </c>
      <c r="I39" s="454"/>
      <c r="J39" s="458">
        <v>474.32209999999998</v>
      </c>
      <c r="K39" s="458">
        <v>-493.90960000000001</v>
      </c>
      <c r="L39" s="456">
        <v>40.5</v>
      </c>
      <c r="M39" s="456"/>
      <c r="N39" s="456">
        <v>0</v>
      </c>
      <c r="O39" s="456">
        <v>0</v>
      </c>
      <c r="P39" s="456"/>
      <c r="Q39" s="456">
        <v>-2.0435723842195457</v>
      </c>
      <c r="R39" s="456">
        <v>-6.1130490473444112</v>
      </c>
    </row>
    <row r="40" spans="1:18" s="434" customFormat="1" ht="15" customHeight="1">
      <c r="A40" s="310" t="s">
        <v>459</v>
      </c>
      <c r="B40" s="453">
        <v>27.476500000000001</v>
      </c>
      <c r="C40" s="453">
        <v>27.475999999999999</v>
      </c>
      <c r="D40" s="453">
        <v>27.662299999999998</v>
      </c>
      <c r="E40" s="453"/>
      <c r="F40" s="454">
        <v>0.19097524169038091</v>
      </c>
      <c r="G40" s="454">
        <v>0.86529382385125941</v>
      </c>
      <c r="H40" s="454">
        <v>0.52813453277082023</v>
      </c>
      <c r="I40" s="454"/>
      <c r="J40" s="458">
        <v>464.2869</v>
      </c>
      <c r="K40" s="458">
        <v>-462.15480000000002</v>
      </c>
      <c r="L40" s="456">
        <v>-6</v>
      </c>
      <c r="M40" s="456"/>
      <c r="N40" s="456">
        <v>0</v>
      </c>
      <c r="O40" s="456">
        <v>0</v>
      </c>
      <c r="P40" s="456"/>
      <c r="Q40" s="456">
        <v>-5.1374009999999998E-2</v>
      </c>
      <c r="R40" s="456">
        <v>-8.1840102445215308</v>
      </c>
    </row>
    <row r="41" spans="1:18" s="434" customFormat="1" ht="15" customHeight="1">
      <c r="A41" s="307" t="s">
        <v>465</v>
      </c>
      <c r="B41" s="450">
        <v>27.5869</v>
      </c>
      <c r="C41" s="450">
        <v>27.639800000000001</v>
      </c>
      <c r="D41" s="450">
        <v>27.838999999999999</v>
      </c>
      <c r="E41" s="450"/>
      <c r="F41" s="431">
        <v>7.2641142058114255E-2</v>
      </c>
      <c r="G41" s="431">
        <v>0.78921855556729503</v>
      </c>
      <c r="H41" s="431">
        <v>0.43092984881270474</v>
      </c>
      <c r="I41" s="451"/>
      <c r="J41" s="452">
        <v>418.25839999999999</v>
      </c>
      <c r="K41" s="452">
        <v>-463.1567</v>
      </c>
      <c r="L41" s="452">
        <v>-15</v>
      </c>
      <c r="M41" s="452"/>
      <c r="N41" s="452">
        <v>0</v>
      </c>
      <c r="O41" s="452">
        <v>0</v>
      </c>
      <c r="P41" s="452"/>
      <c r="Q41" s="452">
        <v>-6.7742884187276555</v>
      </c>
      <c r="R41" s="452">
        <v>-10.334899556030855</v>
      </c>
    </row>
    <row r="42" spans="1:18" s="434" customFormat="1" ht="15" customHeight="1">
      <c r="A42" s="307" t="s">
        <v>148</v>
      </c>
      <c r="B42" s="450">
        <v>27.701499999999999</v>
      </c>
      <c r="C42" s="450">
        <v>27.747308241585415</v>
      </c>
      <c r="D42" s="450">
        <v>27.986307291992986</v>
      </c>
      <c r="E42" s="450"/>
      <c r="F42" s="431">
        <v>0.24594747366389846</v>
      </c>
      <c r="G42" s="431">
        <v>0.95063046341535651</v>
      </c>
      <c r="H42" s="431">
        <v>0.59828896853962743</v>
      </c>
      <c r="I42" s="431"/>
      <c r="J42" s="443">
        <v>469.06099999999998</v>
      </c>
      <c r="K42" s="443">
        <v>-482.76409999999998</v>
      </c>
      <c r="L42" s="452">
        <v>29.45</v>
      </c>
      <c r="M42" s="452"/>
      <c r="N42" s="452">
        <v>0</v>
      </c>
      <c r="O42" s="452">
        <v>0</v>
      </c>
      <c r="P42" s="452"/>
      <c r="Q42" s="452">
        <v>-1.6913497813421918</v>
      </c>
      <c r="R42" s="452">
        <v>-7.8113860976953564</v>
      </c>
    </row>
    <row r="43" spans="1:18" s="434" customFormat="1" ht="15" customHeight="1">
      <c r="A43" s="310" t="s">
        <v>149</v>
      </c>
      <c r="B43" s="453">
        <v>27.812799999999999</v>
      </c>
      <c r="C43" s="453">
        <v>27.863099999999999</v>
      </c>
      <c r="D43" s="453">
        <v>28.077400000000001</v>
      </c>
      <c r="E43" s="453"/>
      <c r="F43" s="454">
        <v>0.14380404021494841</v>
      </c>
      <c r="G43" s="454">
        <v>0.84279020158819506</v>
      </c>
      <c r="H43" s="454">
        <v>0.49329712090157174</v>
      </c>
      <c r="I43" s="454"/>
      <c r="J43" s="458">
        <v>473.24160000000001</v>
      </c>
      <c r="K43" s="458">
        <v>-465.20600000000002</v>
      </c>
      <c r="L43" s="456">
        <v>13.5</v>
      </c>
      <c r="M43" s="456"/>
      <c r="N43" s="456">
        <v>0</v>
      </c>
      <c r="O43" s="456">
        <v>0</v>
      </c>
      <c r="P43" s="456"/>
      <c r="Q43" s="456">
        <v>-3.3082102060298224</v>
      </c>
      <c r="R43" s="456">
        <v>-8.5496398246811367</v>
      </c>
    </row>
    <row r="44" spans="1:18" s="434" customFormat="1" ht="15" customHeight="1">
      <c r="A44" s="310" t="s">
        <v>364</v>
      </c>
      <c r="B44" s="453">
        <v>27.9283</v>
      </c>
      <c r="C44" s="453">
        <v>27.948410807323672</v>
      </c>
      <c r="D44" s="453">
        <v>28.175422234504552</v>
      </c>
      <c r="E44" s="453"/>
      <c r="F44" s="454">
        <v>1.0284915334990229E-2</v>
      </c>
      <c r="G44" s="454">
        <v>0.94770995532176083</v>
      </c>
      <c r="H44" s="454">
        <v>0.47899743532837552</v>
      </c>
      <c r="I44" s="454"/>
      <c r="J44" s="458">
        <v>524.84855999999991</v>
      </c>
      <c r="K44" s="458">
        <v>-563.36969999999985</v>
      </c>
      <c r="L44" s="456">
        <v>-14.100000000000001</v>
      </c>
      <c r="M44" s="456"/>
      <c r="N44" s="456">
        <v>0</v>
      </c>
      <c r="O44" s="456">
        <v>0</v>
      </c>
      <c r="P44" s="456"/>
      <c r="Q44" s="456">
        <v>-8.3292202964255893</v>
      </c>
      <c r="R44" s="456">
        <v>-13.869070350806009</v>
      </c>
    </row>
    <row r="45" spans="1:18" s="434" customFormat="1" ht="15" customHeight="1">
      <c r="A45" s="307"/>
      <c r="B45" s="450"/>
      <c r="C45" s="450"/>
      <c r="D45" s="450"/>
      <c r="E45" s="450"/>
      <c r="F45" s="451"/>
      <c r="G45" s="451"/>
      <c r="H45" s="451"/>
      <c r="I45" s="451"/>
      <c r="J45" s="308"/>
      <c r="K45" s="308"/>
      <c r="L45" s="308"/>
      <c r="M45" s="452"/>
      <c r="N45" s="452"/>
      <c r="O45" s="452"/>
      <c r="P45" s="452"/>
      <c r="Q45" s="452"/>
      <c r="R45" s="452"/>
    </row>
    <row r="46" spans="1:18" s="434" customFormat="1" ht="18" customHeight="1">
      <c r="A46" s="314" t="s">
        <v>5</v>
      </c>
      <c r="B46" s="445"/>
      <c r="C46" s="445"/>
      <c r="D46" s="445"/>
      <c r="E46" s="445"/>
      <c r="F46" s="446">
        <v>0.15515988997717048</v>
      </c>
      <c r="G46" s="446">
        <v>0.83434581010496423</v>
      </c>
      <c r="H46" s="446">
        <v>0.49475285004106734</v>
      </c>
      <c r="I46" s="447"/>
      <c r="J46" s="448">
        <v>5796.6371533500005</v>
      </c>
      <c r="K46" s="448">
        <v>-6292.3287352600009</v>
      </c>
      <c r="L46" s="448">
        <v>323.8</v>
      </c>
      <c r="M46" s="448"/>
      <c r="N46" s="448">
        <v>0.30901000000000001</v>
      </c>
      <c r="O46" s="448">
        <v>0</v>
      </c>
      <c r="P46" s="448"/>
      <c r="Q46" s="448">
        <v>-48.306974171036615</v>
      </c>
      <c r="R46" s="448">
        <v>-135.38156316407333</v>
      </c>
    </row>
    <row r="47" spans="1:18" s="434" customFormat="1" ht="18" customHeight="1">
      <c r="A47" s="307" t="s">
        <v>452</v>
      </c>
      <c r="B47" s="450">
        <v>28.043900000000001</v>
      </c>
      <c r="C47" s="450">
        <v>28.078385485882844</v>
      </c>
      <c r="D47" s="450">
        <v>28.333523974660046</v>
      </c>
      <c r="E47" s="450"/>
      <c r="F47" s="431">
        <v>0.2655317623341491</v>
      </c>
      <c r="G47" s="431">
        <v>1.038338457891492</v>
      </c>
      <c r="H47" s="431">
        <v>0.65193511011282068</v>
      </c>
      <c r="I47" s="451"/>
      <c r="J47" s="464">
        <v>461.19094999999999</v>
      </c>
      <c r="K47" s="433">
        <v>-555.87325999999996</v>
      </c>
      <c r="L47" s="433">
        <v>84.4</v>
      </c>
      <c r="M47" s="464"/>
      <c r="N47" s="433">
        <v>0</v>
      </c>
      <c r="O47" s="433">
        <v>0</v>
      </c>
      <c r="P47" s="433"/>
      <c r="Q47" s="433">
        <v>-2.0240328271685821</v>
      </c>
      <c r="R47" s="433">
        <v>-6.4500767227210565</v>
      </c>
    </row>
    <row r="48" spans="1:18" s="434" customFormat="1" ht="18" customHeight="1">
      <c r="A48" s="307" t="s">
        <v>453</v>
      </c>
      <c r="B48" s="450">
        <v>28.1526</v>
      </c>
      <c r="C48" s="450">
        <v>28.2347</v>
      </c>
      <c r="D48" s="450">
        <v>28.4452</v>
      </c>
      <c r="E48" s="450"/>
      <c r="F48" s="431">
        <v>0.35987744677156597</v>
      </c>
      <c r="G48" s="431">
        <v>1.0665158117834455</v>
      </c>
      <c r="H48" s="431">
        <v>0.71319662927750571</v>
      </c>
      <c r="I48" s="431"/>
      <c r="J48" s="443">
        <v>444.91645</v>
      </c>
      <c r="K48" s="443">
        <v>-533.73989000000006</v>
      </c>
      <c r="L48" s="433">
        <v>91.6</v>
      </c>
      <c r="M48" s="464"/>
      <c r="N48" s="433">
        <v>0.18539</v>
      </c>
      <c r="O48" s="433">
        <v>0</v>
      </c>
      <c r="P48" s="433"/>
      <c r="Q48" s="433">
        <v>-5.1206520000000005E-2</v>
      </c>
      <c r="R48" s="433">
        <v>-9.9323918126203967</v>
      </c>
    </row>
    <row r="49" spans="1:20" s="434" customFormat="1" ht="18" customHeight="1">
      <c r="A49" s="310" t="s">
        <v>454</v>
      </c>
      <c r="B49" s="453">
        <v>28.269100000000002</v>
      </c>
      <c r="C49" s="453">
        <v>28.21976979000031</v>
      </c>
      <c r="D49" s="453">
        <v>28.386670069160122</v>
      </c>
      <c r="E49" s="453"/>
      <c r="F49" s="454">
        <v>0.13652547584220304</v>
      </c>
      <c r="G49" s="454">
        <v>0.81401522330920673</v>
      </c>
      <c r="H49" s="454">
        <v>0.47527034957570491</v>
      </c>
      <c r="I49" s="454"/>
      <c r="J49" s="458">
        <v>504.78092000000004</v>
      </c>
      <c r="K49" s="458">
        <v>-490.47333000000003</v>
      </c>
      <c r="L49" s="465">
        <v>37.299999999999997</v>
      </c>
      <c r="M49" s="466"/>
      <c r="N49" s="465">
        <v>0</v>
      </c>
      <c r="O49" s="465">
        <v>0</v>
      </c>
      <c r="P49" s="465"/>
      <c r="Q49" s="465">
        <v>-6.7533672736240646</v>
      </c>
      <c r="R49" s="465">
        <v>-10.890337302012082</v>
      </c>
    </row>
    <row r="50" spans="1:20" s="434" customFormat="1" ht="18" customHeight="1">
      <c r="A50" s="310" t="s">
        <v>142</v>
      </c>
      <c r="B50" s="453">
        <v>28.382400000000001</v>
      </c>
      <c r="C50" s="453">
        <v>28.293926781961517</v>
      </c>
      <c r="D50" s="453">
        <v>28.512251030380277</v>
      </c>
      <c r="E50" s="453"/>
      <c r="F50" s="454">
        <v>-0.1899067931782944</v>
      </c>
      <c r="G50" s="454">
        <v>0.43071301151117058</v>
      </c>
      <c r="H50" s="454">
        <v>0.12040310916643814</v>
      </c>
      <c r="I50" s="454"/>
      <c r="J50" s="458">
        <v>467.92009000000007</v>
      </c>
      <c r="K50" s="458">
        <v>-491.47427999999996</v>
      </c>
      <c r="L50" s="465">
        <v>-43.5</v>
      </c>
      <c r="M50" s="466"/>
      <c r="N50" s="465">
        <v>0</v>
      </c>
      <c r="O50" s="465">
        <v>0</v>
      </c>
      <c r="P50" s="465"/>
      <c r="Q50" s="465">
        <v>-1.698405299065963</v>
      </c>
      <c r="R50" s="465">
        <v>-10.192745754297826</v>
      </c>
    </row>
    <row r="51" spans="1:20" s="434" customFormat="1" ht="18" customHeight="1">
      <c r="A51" s="307" t="s">
        <v>143</v>
      </c>
      <c r="B51" s="450">
        <v>28.4999</v>
      </c>
      <c r="C51" s="450">
        <v>28.481999999999999</v>
      </c>
      <c r="D51" s="450">
        <v>28.650099999999998</v>
      </c>
      <c r="E51" s="450"/>
      <c r="F51" s="431">
        <v>-6.721036921326598E-2</v>
      </c>
      <c r="G51" s="431">
        <v>0.5652353187040462</v>
      </c>
      <c r="H51" s="431">
        <v>0.24901247474539009</v>
      </c>
      <c r="I51" s="431"/>
      <c r="J51" s="443">
        <v>475.79718999999994</v>
      </c>
      <c r="K51" s="443">
        <v>-532.11490000000003</v>
      </c>
      <c r="L51" s="433">
        <v>-21</v>
      </c>
      <c r="M51" s="464"/>
      <c r="N51" s="433">
        <v>0</v>
      </c>
      <c r="O51" s="433">
        <v>0</v>
      </c>
      <c r="P51" s="433"/>
      <c r="Q51" s="433">
        <v>-3.3763026802247404</v>
      </c>
      <c r="R51" s="433">
        <v>-8.8248072005523497</v>
      </c>
    </row>
    <row r="52" spans="1:20" s="434" customFormat="1" ht="18" customHeight="1">
      <c r="A52" s="307" t="s">
        <v>144</v>
      </c>
      <c r="B52" s="450">
        <v>28.6142</v>
      </c>
      <c r="C52" s="450">
        <v>28.621700000000001</v>
      </c>
      <c r="D52" s="450">
        <v>28.8355</v>
      </c>
      <c r="E52" s="450"/>
      <c r="F52" s="431">
        <v>-7.1678040233936979E-2</v>
      </c>
      <c r="G52" s="431">
        <v>0.57551775799520533</v>
      </c>
      <c r="H52" s="431">
        <v>0.25191985888063423</v>
      </c>
      <c r="I52" s="431"/>
      <c r="J52" s="443">
        <v>460.17178000000001</v>
      </c>
      <c r="K52" s="443">
        <v>-531.30115999999998</v>
      </c>
      <c r="L52" s="433">
        <v>0</v>
      </c>
      <c r="M52" s="464"/>
      <c r="N52" s="433">
        <v>0</v>
      </c>
      <c r="O52" s="433">
        <v>0</v>
      </c>
      <c r="P52" s="433"/>
      <c r="Q52" s="433">
        <v>-10.723199245004672</v>
      </c>
      <c r="R52" s="433">
        <v>-16.222204584266237</v>
      </c>
    </row>
    <row r="53" spans="1:20" s="434" customFormat="1" ht="18" customHeight="1">
      <c r="A53" s="310" t="s">
        <v>458</v>
      </c>
      <c r="B53" s="453">
        <v>28.732600000000001</v>
      </c>
      <c r="C53" s="453">
        <v>28.754860022415087</v>
      </c>
      <c r="D53" s="453">
        <v>29.012055311807806</v>
      </c>
      <c r="E53" s="453"/>
      <c r="F53" s="454">
        <v>0.16547084150529873</v>
      </c>
      <c r="G53" s="454">
        <v>0.91573691610789421</v>
      </c>
      <c r="H53" s="454">
        <v>0.54060387880659655</v>
      </c>
      <c r="I53" s="467"/>
      <c r="J53" s="458">
        <v>472.42296000000005</v>
      </c>
      <c r="K53" s="458">
        <v>-511.27689000000004</v>
      </c>
      <c r="L53" s="465">
        <v>36</v>
      </c>
      <c r="M53" s="466"/>
      <c r="N53" s="465">
        <v>0</v>
      </c>
      <c r="O53" s="465">
        <v>0</v>
      </c>
      <c r="P53" s="465"/>
      <c r="Q53" s="465">
        <v>-2.4879169999999999E-2</v>
      </c>
      <c r="R53" s="465">
        <v>-11.638651846427251</v>
      </c>
    </row>
    <row r="54" spans="1:20" s="434" customFormat="1" ht="18" customHeight="1">
      <c r="A54" s="310" t="s">
        <v>459</v>
      </c>
      <c r="B54" s="453">
        <v>28.851600000000001</v>
      </c>
      <c r="C54" s="453">
        <v>28.918440377234287</v>
      </c>
      <c r="D54" s="453">
        <v>29.109987846877935</v>
      </c>
      <c r="E54" s="453"/>
      <c r="F54" s="454">
        <v>0.24231458576382955</v>
      </c>
      <c r="G54" s="454">
        <v>0.94470918061719089</v>
      </c>
      <c r="H54" s="454">
        <v>0.59351188319051018</v>
      </c>
      <c r="I54" s="454"/>
      <c r="J54" s="458">
        <v>467.39187299999992</v>
      </c>
      <c r="K54" s="458">
        <v>-519.15409999999997</v>
      </c>
      <c r="L54" s="465">
        <v>30.5</v>
      </c>
      <c r="M54" s="466"/>
      <c r="N54" s="465">
        <v>0.12361999999999999</v>
      </c>
      <c r="O54" s="465">
        <v>0</v>
      </c>
      <c r="P54" s="465"/>
      <c r="Q54" s="465">
        <v>-4.1117680000000004E-2</v>
      </c>
      <c r="R54" s="465">
        <v>-12.649362757863589</v>
      </c>
    </row>
    <row r="55" spans="1:20" s="434" customFormat="1" ht="18" customHeight="1">
      <c r="A55" s="307" t="s">
        <v>465</v>
      </c>
      <c r="B55" s="450">
        <v>28.967199999999998</v>
      </c>
      <c r="C55" s="450">
        <v>29.061906290932427</v>
      </c>
      <c r="D55" s="450">
        <v>29.248577992724805</v>
      </c>
      <c r="E55" s="450"/>
      <c r="F55" s="431">
        <v>0.32257780880507986</v>
      </c>
      <c r="G55" s="431">
        <v>0.97593516384431334</v>
      </c>
      <c r="H55" s="431">
        <v>0.64925648632469646</v>
      </c>
      <c r="I55" s="431"/>
      <c r="J55" s="443">
        <v>463.44327511999995</v>
      </c>
      <c r="K55" s="443">
        <v>-488.63760939000008</v>
      </c>
      <c r="L55" s="433">
        <v>35.699999999999996</v>
      </c>
      <c r="M55" s="464"/>
      <c r="N55" s="433">
        <v>0</v>
      </c>
      <c r="O55" s="433">
        <v>0</v>
      </c>
      <c r="P55" s="433"/>
      <c r="Q55" s="433">
        <v>-6.7581700404948828</v>
      </c>
      <c r="R55" s="433">
        <v>-12.460667788334286</v>
      </c>
    </row>
    <row r="56" spans="1:20" s="434" customFormat="1" ht="18" customHeight="1">
      <c r="A56" s="307" t="s">
        <v>148</v>
      </c>
      <c r="B56" s="450">
        <v>29.087199999999999</v>
      </c>
      <c r="C56" s="450">
        <v>29.161486724949825</v>
      </c>
      <c r="D56" s="450">
        <v>29.326891046654847</v>
      </c>
      <c r="E56" s="450"/>
      <c r="F56" s="431">
        <v>0.30264418584053704</v>
      </c>
      <c r="G56" s="431">
        <v>0.92577902783637811</v>
      </c>
      <c r="H56" s="431">
        <v>0.61421160683845766</v>
      </c>
      <c r="I56" s="431"/>
      <c r="J56" s="443">
        <v>479.65815396000005</v>
      </c>
      <c r="K56" s="443">
        <v>-495.59301611000001</v>
      </c>
      <c r="L56" s="433">
        <v>23.5</v>
      </c>
      <c r="M56" s="464"/>
      <c r="N56" s="433">
        <v>0</v>
      </c>
      <c r="O56" s="433">
        <v>0</v>
      </c>
      <c r="P56" s="433"/>
      <c r="Q56" s="433">
        <v>-2.4520319850182282</v>
      </c>
      <c r="R56" s="433">
        <v>-10.425686539665506</v>
      </c>
    </row>
    <row r="57" spans="1:20" s="434" customFormat="1" ht="18" customHeight="1">
      <c r="A57" s="310" t="s">
        <v>528</v>
      </c>
      <c r="B57" s="453">
        <v>29.203800000000001</v>
      </c>
      <c r="C57" s="453">
        <v>29.220847856347248</v>
      </c>
      <c r="D57" s="453">
        <v>29.400737049455312</v>
      </c>
      <c r="E57" s="453"/>
      <c r="F57" s="454">
        <v>0.22551080831137907</v>
      </c>
      <c r="G57" s="454">
        <v>0.85500433291418543</v>
      </c>
      <c r="H57" s="454">
        <v>0.54025757061278223</v>
      </c>
      <c r="I57" s="467"/>
      <c r="J57" s="458">
        <v>520.61959353999987</v>
      </c>
      <c r="K57" s="458">
        <v>-532.41028829000004</v>
      </c>
      <c r="L57" s="465">
        <v>14.5</v>
      </c>
      <c r="M57" s="466"/>
      <c r="N57" s="465">
        <v>0</v>
      </c>
      <c r="O57" s="465">
        <v>0</v>
      </c>
      <c r="P57" s="465"/>
      <c r="Q57" s="465">
        <v>-3.2360156924745738</v>
      </c>
      <c r="R57" s="465">
        <v>-9.178871865376081</v>
      </c>
    </row>
    <row r="58" spans="1:20" s="434" customFormat="1" ht="18" customHeight="1">
      <c r="A58" s="310" t="s">
        <v>529</v>
      </c>
      <c r="B58" s="453">
        <v>29.3247</v>
      </c>
      <c r="C58" s="453">
        <v>29.293293666845592</v>
      </c>
      <c r="D58" s="453">
        <v>29.531765756495162</v>
      </c>
      <c r="E58" s="453"/>
      <c r="F58" s="454">
        <v>0.17026096717750089</v>
      </c>
      <c r="G58" s="454">
        <v>0.90464951874504096</v>
      </c>
      <c r="H58" s="454">
        <v>0.5374552429612709</v>
      </c>
      <c r="I58" s="467"/>
      <c r="J58" s="458">
        <v>578.32391773000006</v>
      </c>
      <c r="K58" s="458">
        <v>-610.28001147000009</v>
      </c>
      <c r="L58" s="465">
        <v>34.799999999999997</v>
      </c>
      <c r="M58" s="466"/>
      <c r="N58" s="465">
        <v>0</v>
      </c>
      <c r="O58" s="465">
        <v>0</v>
      </c>
      <c r="P58" s="465"/>
      <c r="Q58" s="465">
        <v>-11.168245757960914</v>
      </c>
      <c r="R58" s="465">
        <v>-16.515758989936657</v>
      </c>
    </row>
    <row r="59" spans="1:20" s="434" customFormat="1" ht="18" customHeight="1">
      <c r="A59" s="307"/>
      <c r="B59" s="450"/>
      <c r="C59" s="450"/>
      <c r="D59" s="450"/>
      <c r="E59" s="450"/>
      <c r="F59" s="443"/>
      <c r="G59" s="439"/>
      <c r="H59" s="439"/>
      <c r="I59" s="468"/>
      <c r="J59" s="443"/>
      <c r="K59" s="443"/>
      <c r="L59" s="433"/>
      <c r="M59" s="464"/>
      <c r="N59" s="433"/>
      <c r="O59" s="433"/>
      <c r="P59" s="433"/>
      <c r="Q59" s="433"/>
      <c r="R59" s="469"/>
    </row>
    <row r="60" spans="1:20" s="434" customFormat="1" ht="18" customHeight="1">
      <c r="A60" s="314" t="s">
        <v>530</v>
      </c>
      <c r="B60" s="445"/>
      <c r="C60" s="445"/>
      <c r="D60" s="445"/>
      <c r="E60" s="445"/>
      <c r="F60" s="446">
        <v>0.25247970230995304</v>
      </c>
      <c r="G60" s="446">
        <v>1.0354738774465075</v>
      </c>
      <c r="H60" s="446">
        <v>0.64397678987823037</v>
      </c>
      <c r="I60" s="447"/>
      <c r="J60" s="448">
        <v>97.711497030000004</v>
      </c>
      <c r="K60" s="448">
        <v>-112.69416310000001</v>
      </c>
      <c r="L60" s="448">
        <v>6</v>
      </c>
      <c r="M60" s="448"/>
      <c r="N60" s="448">
        <v>0</v>
      </c>
      <c r="O60" s="448">
        <v>0</v>
      </c>
      <c r="P60" s="448"/>
      <c r="Q60" s="448">
        <v>-0.10158439</v>
      </c>
      <c r="R60" s="448">
        <v>-0.11095548760217985</v>
      </c>
    </row>
    <row r="61" spans="1:20" s="434" customFormat="1" ht="18" customHeight="1">
      <c r="A61" s="307" t="s">
        <v>531</v>
      </c>
      <c r="B61" s="450"/>
      <c r="C61" s="450"/>
      <c r="D61" s="450"/>
      <c r="E61" s="450"/>
      <c r="F61" s="431">
        <v>0.25247970230995304</v>
      </c>
      <c r="G61" s="431">
        <v>1.0354738774465075</v>
      </c>
      <c r="H61" s="431">
        <v>0.64397678987823037</v>
      </c>
      <c r="I61" s="451"/>
      <c r="J61" s="452">
        <v>97.711497030000004</v>
      </c>
      <c r="K61" s="452">
        <v>-112.69416310000001</v>
      </c>
      <c r="L61" s="452">
        <v>6</v>
      </c>
      <c r="M61" s="452"/>
      <c r="N61" s="452">
        <v>0</v>
      </c>
      <c r="O61" s="452">
        <v>0</v>
      </c>
      <c r="P61" s="452"/>
      <c r="Q61" s="308">
        <v>-0.10158439</v>
      </c>
      <c r="R61" s="308">
        <v>-0.11095548760217985</v>
      </c>
      <c r="T61" s="470"/>
    </row>
    <row r="62" spans="1:20" s="434" customFormat="1" ht="18" customHeight="1">
      <c r="A62" s="307" t="s">
        <v>150</v>
      </c>
      <c r="B62" s="450">
        <v>29.336500000000001</v>
      </c>
      <c r="C62" s="450">
        <v>29.402854152380254</v>
      </c>
      <c r="D62" s="450">
        <v>29.638953285383135</v>
      </c>
      <c r="E62" s="450"/>
      <c r="F62" s="471">
        <v>0.22618292018561481</v>
      </c>
      <c r="G62" s="471">
        <v>1.0309794467067777</v>
      </c>
      <c r="H62" s="471">
        <v>0.62858118344619629</v>
      </c>
      <c r="I62" s="451"/>
      <c r="J62" s="452">
        <v>18.222383380000004</v>
      </c>
      <c r="K62" s="452">
        <v>-28.106574559999999</v>
      </c>
      <c r="L62" s="452">
        <v>3</v>
      </c>
      <c r="M62" s="452"/>
      <c r="N62" s="452">
        <v>0</v>
      </c>
      <c r="O62" s="452">
        <v>0</v>
      </c>
      <c r="P62" s="452">
        <v>0</v>
      </c>
      <c r="Q62" s="452">
        <v>-2.5708470000000001E-2</v>
      </c>
      <c r="R62" s="452">
        <v>-0.10253473</v>
      </c>
      <c r="T62" s="470"/>
    </row>
    <row r="63" spans="1:20" s="434" customFormat="1" ht="18" customHeight="1">
      <c r="A63" s="307" t="s">
        <v>151</v>
      </c>
      <c r="B63" s="450">
        <v>29.340399999999999</v>
      </c>
      <c r="C63" s="450">
        <v>29.42550390895218</v>
      </c>
      <c r="D63" s="450">
        <v>29.652545800434645</v>
      </c>
      <c r="E63" s="450"/>
      <c r="F63" s="471">
        <v>0.29005708494833482</v>
      </c>
      <c r="G63" s="471">
        <v>1.0638771129045475</v>
      </c>
      <c r="H63" s="471">
        <v>0.67696709892644114</v>
      </c>
      <c r="I63" s="451"/>
      <c r="J63" s="452">
        <v>16.272251239999999</v>
      </c>
      <c r="K63" s="452">
        <v>-21.106893229999997</v>
      </c>
      <c r="L63" s="452">
        <v>3</v>
      </c>
      <c r="M63" s="452"/>
      <c r="N63" s="452">
        <v>0</v>
      </c>
      <c r="O63" s="452">
        <v>0</v>
      </c>
      <c r="P63" s="452">
        <v>0</v>
      </c>
      <c r="Q63" s="452">
        <v>0</v>
      </c>
      <c r="R63" s="452">
        <v>0</v>
      </c>
      <c r="T63" s="470"/>
    </row>
    <row r="64" spans="1:20" s="434" customFormat="1" ht="18" customHeight="1">
      <c r="A64" s="310" t="s">
        <v>152</v>
      </c>
      <c r="B64" s="453">
        <v>29.3443</v>
      </c>
      <c r="C64" s="453">
        <v>29.455328877784382</v>
      </c>
      <c r="D64" s="453">
        <v>29.642403721935469</v>
      </c>
      <c r="E64" s="453"/>
      <c r="F64" s="472">
        <v>0.37836608058253668</v>
      </c>
      <c r="G64" s="472">
        <v>1.0158828867462131</v>
      </c>
      <c r="H64" s="472">
        <v>0.69712448366437485</v>
      </c>
      <c r="I64" s="455"/>
      <c r="J64" s="456">
        <v>23.168009259999998</v>
      </c>
      <c r="K64" s="456">
        <v>-21.504738790000005</v>
      </c>
      <c r="L64" s="456">
        <v>0</v>
      </c>
      <c r="M64" s="456"/>
      <c r="N64" s="456">
        <v>0</v>
      </c>
      <c r="O64" s="456">
        <v>0</v>
      </c>
      <c r="P64" s="456">
        <v>0</v>
      </c>
      <c r="Q64" s="456">
        <v>-7.5875919999999999E-2</v>
      </c>
      <c r="R64" s="456">
        <v>-9.2962000000000003E-4</v>
      </c>
      <c r="T64" s="470"/>
    </row>
    <row r="65" spans="1:20" s="434" customFormat="1" ht="18" customHeight="1">
      <c r="A65" s="310" t="s">
        <v>153</v>
      </c>
      <c r="B65" s="453">
        <v>29.348199999999999</v>
      </c>
      <c r="C65" s="453">
        <v>29.428132844996025</v>
      </c>
      <c r="D65" s="453">
        <v>29.654206134498494</v>
      </c>
      <c r="E65" s="453"/>
      <c r="F65" s="472">
        <v>0.27236029806266271</v>
      </c>
      <c r="G65" s="472">
        <v>1.0426742849595407</v>
      </c>
      <c r="H65" s="472">
        <v>0.65751729151110172</v>
      </c>
      <c r="I65" s="455"/>
      <c r="J65" s="456">
        <v>22.00163615</v>
      </c>
      <c r="K65" s="456">
        <v>-27.109696760000002</v>
      </c>
      <c r="L65" s="456">
        <v>0</v>
      </c>
      <c r="M65" s="456"/>
      <c r="N65" s="456">
        <v>0</v>
      </c>
      <c r="O65" s="456">
        <v>0</v>
      </c>
      <c r="P65" s="456">
        <v>0</v>
      </c>
      <c r="Q65" s="456">
        <v>0</v>
      </c>
      <c r="R65" s="456">
        <v>0</v>
      </c>
      <c r="T65" s="470"/>
    </row>
    <row r="66" spans="1:20" s="434" customFormat="1" ht="18" customHeight="1">
      <c r="A66" s="307" t="s">
        <v>154</v>
      </c>
      <c r="B66" s="450">
        <v>29.352141836195841</v>
      </c>
      <c r="C66" s="450">
        <v>29.360136619843413</v>
      </c>
      <c r="D66" s="450">
        <v>29.67230189665489</v>
      </c>
      <c r="E66" s="450"/>
      <c r="F66" s="471">
        <v>2.7237479609453729E-2</v>
      </c>
      <c r="G66" s="471">
        <v>1.0907553603609288</v>
      </c>
      <c r="H66" s="471">
        <v>0.55899641998519123</v>
      </c>
      <c r="I66" s="451"/>
      <c r="J66" s="452">
        <v>4.5695207399999997</v>
      </c>
      <c r="K66" s="452">
        <v>-2.9085776499999998</v>
      </c>
      <c r="L66" s="452">
        <v>0</v>
      </c>
      <c r="M66" s="452"/>
      <c r="N66" s="452">
        <v>0</v>
      </c>
      <c r="O66" s="452">
        <v>0</v>
      </c>
      <c r="P66" s="452"/>
      <c r="Q66" s="452">
        <v>0</v>
      </c>
      <c r="R66" s="452">
        <v>0</v>
      </c>
      <c r="T66" s="470"/>
    </row>
    <row r="67" spans="1:20" s="434" customFormat="1" ht="18" customHeight="1">
      <c r="A67" s="307" t="s">
        <v>10</v>
      </c>
      <c r="B67" s="450">
        <v>29.36</v>
      </c>
      <c r="C67" s="450">
        <v>29.454149989298319</v>
      </c>
      <c r="D67" s="450">
        <v>29.644402737193104</v>
      </c>
      <c r="E67" s="450"/>
      <c r="F67" s="471">
        <v>0.32067435047111553</v>
      </c>
      <c r="G67" s="471">
        <v>0.9686741730010382</v>
      </c>
      <c r="H67" s="471">
        <v>0.64467426173607689</v>
      </c>
      <c r="I67" s="451"/>
      <c r="J67" s="452">
        <v>13.47769626</v>
      </c>
      <c r="K67" s="452">
        <v>-11.957682110000002</v>
      </c>
      <c r="L67" s="452">
        <v>0</v>
      </c>
      <c r="M67" s="452"/>
      <c r="N67" s="452">
        <v>0</v>
      </c>
      <c r="O67" s="452">
        <v>0</v>
      </c>
      <c r="P67" s="452">
        <v>0</v>
      </c>
      <c r="Q67" s="452">
        <v>0</v>
      </c>
      <c r="R67" s="452">
        <v>-7.4911376021798365E-3</v>
      </c>
      <c r="T67" s="470"/>
    </row>
    <row r="68" spans="1:20" s="434" customFormat="1" ht="18" customHeight="1">
      <c r="A68" s="310" t="s">
        <v>11</v>
      </c>
      <c r="B68" s="453">
        <v>29.363900000000001</v>
      </c>
      <c r="C68" s="473" t="s">
        <v>365</v>
      </c>
      <c r="D68" s="474" t="s">
        <v>365</v>
      </c>
      <c r="E68" s="473"/>
      <c r="F68" s="455" t="s">
        <v>365</v>
      </c>
      <c r="G68" s="455" t="s">
        <v>365</v>
      </c>
      <c r="H68" s="455" t="s">
        <v>365</v>
      </c>
      <c r="I68" s="473"/>
      <c r="J68" s="458" t="s">
        <v>365</v>
      </c>
      <c r="K68" s="458" t="s">
        <v>365</v>
      </c>
      <c r="L68" s="465">
        <v>0</v>
      </c>
      <c r="M68" s="456"/>
      <c r="N68" s="456">
        <v>0</v>
      </c>
      <c r="O68" s="456">
        <v>0</v>
      </c>
      <c r="P68" s="456">
        <v>0</v>
      </c>
      <c r="Q68" s="456">
        <v>0</v>
      </c>
      <c r="R68" s="456">
        <v>0</v>
      </c>
    </row>
    <row r="69" spans="1:20" s="434" customFormat="1" ht="6.75" customHeight="1" thickBot="1">
      <c r="A69" s="317"/>
      <c r="B69" s="475"/>
      <c r="C69" s="475"/>
      <c r="D69" s="475"/>
      <c r="E69" s="475"/>
      <c r="F69" s="475"/>
      <c r="G69" s="475"/>
      <c r="H69" s="475"/>
      <c r="I69" s="476"/>
      <c r="J69" s="475"/>
      <c r="K69" s="475"/>
      <c r="L69" s="318"/>
      <c r="M69" s="477"/>
      <c r="N69" s="318"/>
      <c r="O69" s="318"/>
      <c r="P69" s="477"/>
      <c r="Q69" s="318"/>
      <c r="R69" s="318"/>
    </row>
    <row r="70" spans="1:20" ht="15.75">
      <c r="A70" s="478" t="s">
        <v>532</v>
      </c>
      <c r="B70" s="479"/>
      <c r="C70" s="429"/>
      <c r="D70" s="480"/>
      <c r="E70" s="414"/>
      <c r="F70" s="480"/>
      <c r="G70" s="480"/>
      <c r="H70" s="480"/>
      <c r="I70" s="480"/>
      <c r="J70" s="480"/>
      <c r="K70" s="480"/>
      <c r="L70" s="480"/>
      <c r="M70" s="480"/>
      <c r="N70" s="480"/>
      <c r="O70" s="480"/>
      <c r="P70" s="480"/>
      <c r="Q70" s="206"/>
      <c r="R70" s="481"/>
    </row>
    <row r="71" spans="1:20">
      <c r="A71" s="482" t="s">
        <v>533</v>
      </c>
      <c r="B71" s="228"/>
      <c r="C71" s="228"/>
      <c r="D71" s="228"/>
      <c r="E71" s="228"/>
      <c r="F71" s="483"/>
      <c r="G71" s="483"/>
      <c r="H71" s="483"/>
      <c r="I71" s="483"/>
      <c r="J71" s="484"/>
      <c r="K71" s="484"/>
      <c r="L71" s="483"/>
      <c r="M71" s="483"/>
      <c r="N71" s="483"/>
      <c r="O71" s="483"/>
      <c r="P71" s="485"/>
      <c r="Q71" s="485"/>
      <c r="R71" s="486"/>
    </row>
    <row r="72" spans="1:20" ht="18" customHeight="1">
      <c r="A72" s="332" t="s">
        <v>534</v>
      </c>
      <c r="B72" s="228"/>
      <c r="C72" s="483"/>
      <c r="D72" s="483"/>
      <c r="E72" s="487"/>
      <c r="F72" s="484"/>
      <c r="G72" s="487"/>
      <c r="H72" s="488"/>
      <c r="I72" s="484"/>
      <c r="J72" s="484"/>
      <c r="K72" s="484"/>
      <c r="L72" s="484"/>
      <c r="M72" s="484"/>
      <c r="N72" s="484"/>
      <c r="O72" s="452"/>
      <c r="P72" s="483"/>
      <c r="Q72" s="489"/>
      <c r="R72" s="489"/>
    </row>
    <row r="73" spans="1:20" ht="15" customHeight="1">
      <c r="A73" s="332" t="s">
        <v>535</v>
      </c>
      <c r="B73" s="228"/>
      <c r="C73" s="228"/>
      <c r="D73" s="228"/>
      <c r="E73" s="228"/>
      <c r="F73" s="228"/>
      <c r="G73" s="228"/>
      <c r="H73" s="483"/>
      <c r="I73" s="228"/>
      <c r="J73" s="490"/>
      <c r="K73" s="491"/>
      <c r="L73" s="228"/>
      <c r="M73" s="228"/>
      <c r="N73" s="228"/>
      <c r="O73" s="452"/>
      <c r="P73" s="228"/>
      <c r="Q73" s="483"/>
      <c r="R73" s="492"/>
    </row>
    <row r="74" spans="1:20" ht="16.5" customHeight="1">
      <c r="A74" s="332" t="s">
        <v>76</v>
      </c>
      <c r="B74" s="493"/>
      <c r="C74" s="494"/>
      <c r="D74" s="494"/>
      <c r="E74" s="484"/>
      <c r="F74" s="228"/>
      <c r="G74" s="483"/>
      <c r="H74" s="483"/>
      <c r="I74" s="483"/>
      <c r="J74" s="483"/>
      <c r="K74" s="483"/>
      <c r="L74" s="483"/>
      <c r="M74" s="483"/>
      <c r="N74" s="483"/>
      <c r="O74" s="452"/>
      <c r="P74" s="228"/>
      <c r="Q74" s="483"/>
      <c r="R74" s="492"/>
    </row>
  </sheetData>
  <mergeCells count="12">
    <mergeCell ref="H5:H6"/>
    <mergeCell ref="J5:K5"/>
    <mergeCell ref="N5:O5"/>
    <mergeCell ref="Q5:R5"/>
    <mergeCell ref="B4:D4"/>
    <mergeCell ref="F4:H4"/>
    <mergeCell ref="J4:L4"/>
    <mergeCell ref="N4:R4"/>
    <mergeCell ref="B5:B6"/>
    <mergeCell ref="C5:D5"/>
    <mergeCell ref="F5:F6"/>
    <mergeCell ref="G5:G6"/>
  </mergeCells>
  <printOptions horizontalCentered="1" verticalCentered="1"/>
  <pageMargins left="0.11811023622047245" right="0.11811023622047245" top="0" bottom="0" header="0" footer="0"/>
  <pageSetup paperSize="120" scale="4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36"/>
  <sheetViews>
    <sheetView zoomScale="75" zoomScaleNormal="75" workbookViewId="0">
      <pane xSplit="1" ySplit="4" topLeftCell="B18" activePane="bottomRight" state="frozen"/>
      <selection activeCell="I37" sqref="I37"/>
      <selection pane="topRight" activeCell="I37" sqref="I37"/>
      <selection pane="bottomLeft" activeCell="I37" sqref="I37"/>
      <selection pane="bottomRight" activeCell="G20" sqref="G20"/>
    </sheetView>
  </sheetViews>
  <sheetFormatPr baseColWidth="10" defaultColWidth="7.6640625" defaultRowHeight="15"/>
  <cols>
    <col min="1" max="1" width="55.5546875" style="496" customWidth="1"/>
    <col min="2" max="6" width="13.21875" style="496" customWidth="1"/>
    <col min="7" max="7" width="14.109375" style="496" customWidth="1"/>
    <col min="8" max="16384" width="7.6640625" style="496"/>
  </cols>
  <sheetData>
    <row r="1" spans="1:7" ht="15.75">
      <c r="A1" s="495" t="s">
        <v>536</v>
      </c>
    </row>
    <row r="2" spans="1:7" ht="18.75" thickBot="1">
      <c r="A2" s="497" t="s">
        <v>537</v>
      </c>
    </row>
    <row r="3" spans="1:7" s="498" customFormat="1">
      <c r="A3" s="569" t="s">
        <v>538</v>
      </c>
      <c r="B3" s="571" t="s">
        <v>3</v>
      </c>
      <c r="C3" s="571" t="s">
        <v>4</v>
      </c>
      <c r="D3" s="571" t="s">
        <v>5</v>
      </c>
      <c r="E3" s="568" t="s">
        <v>6</v>
      </c>
      <c r="F3" s="568"/>
      <c r="G3" s="568"/>
    </row>
    <row r="4" spans="1:7" ht="15.75" thickBot="1">
      <c r="A4" s="570"/>
      <c r="B4" s="572"/>
      <c r="C4" s="572"/>
      <c r="D4" s="573"/>
      <c r="E4" s="499" t="s">
        <v>9</v>
      </c>
      <c r="F4" s="499" t="s">
        <v>153</v>
      </c>
      <c r="G4" s="499" t="s">
        <v>10</v>
      </c>
    </row>
    <row r="5" spans="1:7" ht="20.100000000000001" customHeight="1">
      <c r="A5" s="496" t="s">
        <v>539</v>
      </c>
    </row>
    <row r="6" spans="1:7" ht="20.100000000000001" customHeight="1">
      <c r="A6" s="500" t="s">
        <v>540</v>
      </c>
      <c r="B6" s="501">
        <v>29685.939379030191</v>
      </c>
      <c r="C6" s="501">
        <v>34604.235707109161</v>
      </c>
      <c r="D6" s="501">
        <v>35996.721187626819</v>
      </c>
      <c r="E6" s="501">
        <v>35798.225397342212</v>
      </c>
      <c r="F6" s="501">
        <v>35798.225397342212</v>
      </c>
      <c r="G6" s="501">
        <v>35798.225397342212</v>
      </c>
    </row>
    <row r="7" spans="1:7" ht="20.100000000000001" customHeight="1">
      <c r="A7" s="500" t="s">
        <v>541</v>
      </c>
      <c r="B7" s="501"/>
      <c r="C7" s="501"/>
      <c r="D7" s="501"/>
      <c r="E7" s="501"/>
      <c r="F7" s="501"/>
      <c r="G7" s="501"/>
    </row>
    <row r="8" spans="1:7" ht="20.100000000000001" customHeight="1">
      <c r="A8" s="500" t="s">
        <v>542</v>
      </c>
      <c r="B8" s="501">
        <v>12</v>
      </c>
      <c r="C8" s="501">
        <v>12</v>
      </c>
      <c r="D8" s="501">
        <v>12</v>
      </c>
      <c r="E8" s="501">
        <v>11.999999999999998</v>
      </c>
      <c r="F8" s="501">
        <v>11.999999999999998</v>
      </c>
      <c r="G8" s="501">
        <v>11.999999999999998</v>
      </c>
    </row>
    <row r="9" spans="1:7" ht="20.100000000000001" customHeight="1">
      <c r="A9" s="502" t="s">
        <v>543</v>
      </c>
      <c r="B9" s="503">
        <v>3562.3127254836227</v>
      </c>
      <c r="C9" s="503">
        <v>4152.5082848530992</v>
      </c>
      <c r="D9" s="503">
        <v>4319.6065425152183</v>
      </c>
      <c r="E9" s="503">
        <v>4295.7870476810649</v>
      </c>
      <c r="F9" s="503">
        <v>4295.7870476810649</v>
      </c>
      <c r="G9" s="503">
        <v>4295.7870476810649</v>
      </c>
    </row>
    <row r="10" spans="1:7" ht="20.100000000000001" customHeight="1">
      <c r="A10" s="502" t="s">
        <v>544</v>
      </c>
      <c r="B10" s="503">
        <v>6626.4593148700005</v>
      </c>
      <c r="C10" s="503">
        <v>10885.075191310001</v>
      </c>
      <c r="D10" s="503">
        <v>8341.3295009600006</v>
      </c>
      <c r="E10" s="503">
        <v>8847.9559648899994</v>
      </c>
      <c r="F10" s="503">
        <v>8798.905273549999</v>
      </c>
      <c r="G10" s="503">
        <v>8706.0447281699999</v>
      </c>
    </row>
    <row r="11" spans="1:7" ht="20.100000000000001" customHeight="1">
      <c r="A11" s="500" t="s">
        <v>545</v>
      </c>
      <c r="B11" s="504">
        <v>22.321878483491265</v>
      </c>
      <c r="C11" s="504">
        <v>31.455904079030852</v>
      </c>
      <c r="D11" s="504">
        <v>23.172470229947422</v>
      </c>
      <c r="E11" s="504">
        <v>24.716185974813442</v>
      </c>
      <c r="F11" s="504">
        <v>24.579166078448296</v>
      </c>
      <c r="G11" s="504">
        <v>24.319766221753461</v>
      </c>
    </row>
    <row r="12" spans="1:7" ht="20.100000000000001" customHeight="1">
      <c r="A12" s="500" t="s">
        <v>546</v>
      </c>
      <c r="B12" s="501">
        <v>3064.1465893863779</v>
      </c>
      <c r="C12" s="501">
        <v>6732.566906456902</v>
      </c>
      <c r="D12" s="501">
        <v>4021.7229584447823</v>
      </c>
      <c r="E12" s="501">
        <v>4552.1689172089345</v>
      </c>
      <c r="F12" s="501">
        <v>4503.1182258689341</v>
      </c>
      <c r="G12" s="501">
        <v>4410.257680488935</v>
      </c>
    </row>
    <row r="13" spans="1:7" ht="20.100000000000001" customHeight="1">
      <c r="A13" s="500" t="s">
        <v>547</v>
      </c>
      <c r="B13" s="501"/>
      <c r="C13" s="501"/>
      <c r="D13" s="501"/>
      <c r="E13" s="501"/>
      <c r="F13" s="501"/>
      <c r="G13" s="501"/>
    </row>
    <row r="14" spans="1:7" ht="20.100000000000001" customHeight="1">
      <c r="A14" s="500" t="s">
        <v>548</v>
      </c>
      <c r="B14" s="501">
        <v>15</v>
      </c>
      <c r="C14" s="501">
        <v>15</v>
      </c>
      <c r="D14" s="501">
        <v>15</v>
      </c>
      <c r="E14" s="501">
        <v>15</v>
      </c>
      <c r="F14" s="501">
        <v>15</v>
      </c>
      <c r="G14" s="501">
        <v>15</v>
      </c>
    </row>
    <row r="15" spans="1:7" ht="20.100000000000001" customHeight="1">
      <c r="A15" s="502" t="s">
        <v>549</v>
      </c>
      <c r="B15" s="503">
        <v>4452.8909068545281</v>
      </c>
      <c r="C15" s="503">
        <v>5190.6353560663738</v>
      </c>
      <c r="D15" s="503">
        <v>5399.5081781440231</v>
      </c>
      <c r="E15" s="503">
        <v>5369.7338096013318</v>
      </c>
      <c r="F15" s="503">
        <v>5369.7338096013318</v>
      </c>
      <c r="G15" s="503">
        <v>5369.7338096013318</v>
      </c>
    </row>
    <row r="16" spans="1:7" ht="20.100000000000001" customHeight="1">
      <c r="A16" s="502" t="s">
        <v>550</v>
      </c>
      <c r="B16" s="503">
        <v>5672.3610538027269</v>
      </c>
      <c r="C16" s="503">
        <v>9345.9098172907143</v>
      </c>
      <c r="D16" s="503">
        <v>7928.6739484414284</v>
      </c>
      <c r="E16" s="503">
        <v>8359.7750280299988</v>
      </c>
      <c r="F16" s="503">
        <v>8547.973704681428</v>
      </c>
      <c r="G16" s="503">
        <v>8567.7325826175002</v>
      </c>
    </row>
    <row r="17" spans="1:7" ht="20.100000000000001" customHeight="1">
      <c r="A17" s="500" t="s">
        <v>551</v>
      </c>
      <c r="B17" s="504">
        <v>19.107904861550779</v>
      </c>
      <c r="C17" s="504">
        <v>27.007993750807422</v>
      </c>
      <c r="D17" s="504">
        <v>22.026100397073826</v>
      </c>
      <c r="E17" s="504">
        <v>23.352484474413799</v>
      </c>
      <c r="F17" s="504">
        <v>23.878205161857156</v>
      </c>
      <c r="G17" s="504">
        <v>23.933400294344199</v>
      </c>
    </row>
    <row r="18" spans="1:7" ht="20.100000000000001" customHeight="1">
      <c r="A18" s="500" t="s">
        <v>552</v>
      </c>
      <c r="B18" s="505">
        <v>1219.4701469481988</v>
      </c>
      <c r="C18" s="505">
        <v>4155.2744612243405</v>
      </c>
      <c r="D18" s="505">
        <v>2529.1657702974053</v>
      </c>
      <c r="E18" s="505">
        <v>2990.041218428667</v>
      </c>
      <c r="F18" s="505">
        <v>3178.2398950800962</v>
      </c>
      <c r="G18" s="505">
        <v>3197.9987730161683</v>
      </c>
    </row>
    <row r="19" spans="1:7" ht="20.100000000000001" customHeight="1">
      <c r="A19" s="500"/>
      <c r="B19" s="501"/>
      <c r="C19" s="501"/>
      <c r="D19" s="501"/>
      <c r="E19" s="501"/>
      <c r="F19" s="501"/>
      <c r="G19" s="501"/>
    </row>
    <row r="20" spans="1:7" ht="20.100000000000001" customHeight="1">
      <c r="A20" s="496" t="s">
        <v>553</v>
      </c>
      <c r="B20" s="506"/>
      <c r="C20" s="506"/>
      <c r="D20" s="506"/>
      <c r="E20" s="506"/>
      <c r="F20" s="506"/>
      <c r="G20" s="506"/>
    </row>
    <row r="21" spans="1:7" ht="20.100000000000001" customHeight="1">
      <c r="A21" s="500" t="s">
        <v>554</v>
      </c>
      <c r="B21" s="501">
        <v>3294.2984232581275</v>
      </c>
      <c r="C21" s="501">
        <v>3559.7178340836399</v>
      </c>
      <c r="D21" s="501">
        <v>3769.5537415305471</v>
      </c>
      <c r="E21" s="501">
        <v>3806.7966166740021</v>
      </c>
      <c r="F21" s="501">
        <v>3806.7966166740021</v>
      </c>
      <c r="G21" s="501">
        <v>3806.7966166740021</v>
      </c>
    </row>
    <row r="22" spans="1:7" ht="20.100000000000001" customHeight="1">
      <c r="A22" s="500" t="s">
        <v>541</v>
      </c>
      <c r="B22" s="501"/>
      <c r="C22" s="501"/>
      <c r="D22" s="501"/>
      <c r="E22" s="501"/>
      <c r="F22" s="501"/>
      <c r="G22" s="501"/>
    </row>
    <row r="23" spans="1:7" ht="20.100000000000001" customHeight="1">
      <c r="A23" s="500" t="s">
        <v>555</v>
      </c>
      <c r="B23" s="501">
        <v>11.999999999999998</v>
      </c>
      <c r="C23" s="501">
        <v>12</v>
      </c>
      <c r="D23" s="501">
        <v>12</v>
      </c>
      <c r="E23" s="501">
        <v>12</v>
      </c>
      <c r="F23" s="501">
        <v>12</v>
      </c>
      <c r="G23" s="501">
        <v>12</v>
      </c>
    </row>
    <row r="24" spans="1:7" ht="20.100000000000001" customHeight="1">
      <c r="A24" s="502" t="s">
        <v>556</v>
      </c>
      <c r="B24" s="503">
        <v>395.31581079097526</v>
      </c>
      <c r="C24" s="503">
        <v>427.16614009003678</v>
      </c>
      <c r="D24" s="503">
        <v>452.34644898366565</v>
      </c>
      <c r="E24" s="503">
        <v>456.81559400088025</v>
      </c>
      <c r="F24" s="503">
        <v>456.81559400088025</v>
      </c>
      <c r="G24" s="503">
        <v>456.81559400088025</v>
      </c>
    </row>
    <row r="25" spans="1:7" ht="20.100000000000001" customHeight="1">
      <c r="A25" s="502" t="s">
        <v>557</v>
      </c>
      <c r="B25" s="503">
        <v>640.25007126802495</v>
      </c>
      <c r="C25" s="503">
        <v>660.23995707347206</v>
      </c>
      <c r="D25" s="503">
        <v>730.08027373807602</v>
      </c>
      <c r="E25" s="503">
        <v>674.66746444749708</v>
      </c>
      <c r="F25" s="503">
        <v>676.43215805330203</v>
      </c>
      <c r="G25" s="503">
        <v>677.01136986420613</v>
      </c>
    </row>
    <row r="26" spans="1:7" ht="20.100000000000001" customHeight="1">
      <c r="A26" s="500" t="s">
        <v>558</v>
      </c>
      <c r="B26" s="504">
        <v>19.435096309058871</v>
      </c>
      <c r="C26" s="504">
        <v>18.547536289303512</v>
      </c>
      <c r="D26" s="504">
        <v>19.367817089182616</v>
      </c>
      <c r="E26" s="504">
        <v>17.722708418212108</v>
      </c>
      <c r="F26" s="504">
        <v>17.769064811355769</v>
      </c>
      <c r="G26" s="504">
        <v>17.784280013774705</v>
      </c>
    </row>
    <row r="27" spans="1:7" ht="20.100000000000001" customHeight="1">
      <c r="A27" s="500" t="s">
        <v>559</v>
      </c>
      <c r="B27" s="501">
        <v>244.93426047704969</v>
      </c>
      <c r="C27" s="501">
        <v>233.07381698343528</v>
      </c>
      <c r="D27" s="501">
        <v>277.73382475441036</v>
      </c>
      <c r="E27" s="501">
        <v>217.85187044661683</v>
      </c>
      <c r="F27" s="501">
        <v>219.61656405242178</v>
      </c>
      <c r="G27" s="501">
        <v>220.19577586332588</v>
      </c>
    </row>
    <row r="28" spans="1:7" ht="20.100000000000001" customHeight="1">
      <c r="A28" s="500" t="s">
        <v>547</v>
      </c>
      <c r="B28" s="501"/>
      <c r="C28" s="501"/>
      <c r="D28" s="501"/>
      <c r="E28" s="501"/>
      <c r="F28" s="501"/>
      <c r="G28" s="501"/>
    </row>
    <row r="29" spans="1:7" ht="20.100000000000001" customHeight="1">
      <c r="A29" s="507" t="s">
        <v>560</v>
      </c>
      <c r="B29" s="501">
        <v>15</v>
      </c>
      <c r="C29" s="501">
        <v>15</v>
      </c>
      <c r="D29" s="501">
        <v>15</v>
      </c>
      <c r="E29" s="501">
        <v>15</v>
      </c>
      <c r="F29" s="501">
        <v>15</v>
      </c>
      <c r="G29" s="501">
        <v>15</v>
      </c>
    </row>
    <row r="30" spans="1:7" ht="20.100000000000001" customHeight="1">
      <c r="A30" s="502" t="s">
        <v>561</v>
      </c>
      <c r="B30" s="503">
        <v>494.14476348871909</v>
      </c>
      <c r="C30" s="503">
        <v>533.95767511254599</v>
      </c>
      <c r="D30" s="503">
        <v>565.43306122958199</v>
      </c>
      <c r="E30" s="503">
        <v>571.01949250110033</v>
      </c>
      <c r="F30" s="503">
        <v>571.01949250110033</v>
      </c>
      <c r="G30" s="503">
        <v>571.01949250110033</v>
      </c>
    </row>
    <row r="31" spans="1:7" ht="20.100000000000001" customHeight="1">
      <c r="A31" s="502" t="s">
        <v>562</v>
      </c>
      <c r="B31" s="503">
        <v>577.0823159304</v>
      </c>
      <c r="C31" s="503">
        <v>655.2168821154778</v>
      </c>
      <c r="D31" s="503">
        <v>674.37308726421861</v>
      </c>
      <c r="E31" s="503">
        <v>698.07443578811524</v>
      </c>
      <c r="F31" s="503">
        <v>688.79917390176672</v>
      </c>
      <c r="G31" s="503">
        <v>687.32569839707162</v>
      </c>
    </row>
    <row r="32" spans="1:7" ht="20.100000000000001" customHeight="1">
      <c r="A32" s="500" t="s">
        <v>563</v>
      </c>
      <c r="B32" s="504">
        <v>17.517608965117798</v>
      </c>
      <c r="C32" s="504">
        <v>18.406427493828229</v>
      </c>
      <c r="D32" s="504">
        <v>17.889997954781876</v>
      </c>
      <c r="E32" s="504">
        <v>18.337581596308731</v>
      </c>
      <c r="F32" s="504">
        <v>18.093931545614605</v>
      </c>
      <c r="G32" s="504">
        <v>18.055225104134614</v>
      </c>
    </row>
    <row r="33" spans="1:7" ht="20.100000000000001" customHeight="1">
      <c r="A33" s="500" t="s">
        <v>564</v>
      </c>
      <c r="B33" s="501">
        <v>82.937552441680907</v>
      </c>
      <c r="C33" s="501">
        <v>121.25920700293182</v>
      </c>
      <c r="D33" s="501">
        <v>108.94002603463662</v>
      </c>
      <c r="E33" s="501">
        <v>127.05494328701491</v>
      </c>
      <c r="F33" s="501">
        <v>117.77968140066639</v>
      </c>
      <c r="G33" s="501">
        <v>116.30620589597129</v>
      </c>
    </row>
    <row r="34" spans="1:7" ht="20.100000000000001" customHeight="1" thickBot="1">
      <c r="A34" s="508"/>
      <c r="B34" s="509"/>
      <c r="C34" s="509"/>
      <c r="D34" s="509"/>
      <c r="E34" s="509"/>
      <c r="F34" s="509"/>
      <c r="G34" s="509"/>
    </row>
    <row r="35" spans="1:7">
      <c r="A35" s="510" t="s">
        <v>565</v>
      </c>
    </row>
    <row r="36" spans="1:7">
      <c r="A36" s="511" t="s">
        <v>76</v>
      </c>
    </row>
  </sheetData>
  <mergeCells count="5">
    <mergeCell ref="E3:G3"/>
    <mergeCell ref="A3:A4"/>
    <mergeCell ref="B3:B4"/>
    <mergeCell ref="C3:C4"/>
    <mergeCell ref="D3:D4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120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66"/>
  <sheetViews>
    <sheetView zoomScale="90" zoomScaleNormal="90" workbookViewId="0">
      <selection activeCell="A44" sqref="A44"/>
    </sheetView>
  </sheetViews>
  <sheetFormatPr baseColWidth="10" defaultRowHeight="15"/>
  <cols>
    <col min="1" max="1" width="49.33203125" style="59" customWidth="1"/>
    <col min="2" max="9" width="11.77734375" style="59" customWidth="1"/>
    <col min="10" max="16384" width="11.5546875" style="59"/>
  </cols>
  <sheetData>
    <row r="1" spans="1:9" ht="15.75">
      <c r="A1" s="57" t="s">
        <v>78</v>
      </c>
      <c r="B1" s="58"/>
      <c r="C1" s="58"/>
      <c r="D1" s="58"/>
      <c r="E1" s="58"/>
      <c r="F1" s="58"/>
      <c r="G1" s="58"/>
      <c r="H1" s="58"/>
      <c r="I1" s="58"/>
    </row>
    <row r="2" spans="1:9" ht="18">
      <c r="A2" s="60" t="s">
        <v>79</v>
      </c>
      <c r="B2" s="58"/>
      <c r="C2" s="58"/>
      <c r="D2" s="58"/>
      <c r="E2" s="58"/>
      <c r="F2" s="58"/>
      <c r="G2" s="58"/>
      <c r="H2" s="61"/>
      <c r="I2" s="58"/>
    </row>
    <row r="3" spans="1:9" ht="15.75" thickBot="1">
      <c r="A3" s="62" t="s">
        <v>80</v>
      </c>
      <c r="E3" s="58"/>
      <c r="F3" s="58"/>
      <c r="G3" s="58"/>
      <c r="H3" s="63"/>
      <c r="I3" s="58"/>
    </row>
    <row r="4" spans="1:9" ht="15" customHeight="1">
      <c r="A4" s="64" t="s">
        <v>81</v>
      </c>
      <c r="B4" s="65"/>
      <c r="C4" s="65"/>
      <c r="D4" s="65"/>
      <c r="E4" s="516" t="s">
        <v>6</v>
      </c>
      <c r="F4" s="516"/>
      <c r="G4" s="516"/>
      <c r="H4" s="516"/>
      <c r="I4" s="65" t="s">
        <v>82</v>
      </c>
    </row>
    <row r="5" spans="1:9" ht="15" customHeight="1">
      <c r="A5" s="66" t="s">
        <v>83</v>
      </c>
      <c r="B5" s="67">
        <v>2014</v>
      </c>
      <c r="C5" s="67">
        <v>2015</v>
      </c>
      <c r="D5" s="67">
        <v>2016</v>
      </c>
      <c r="E5" s="67" t="s">
        <v>9</v>
      </c>
      <c r="F5" s="67">
        <v>10</v>
      </c>
      <c r="G5" s="67" t="s">
        <v>13</v>
      </c>
      <c r="H5" s="67" t="s">
        <v>84</v>
      </c>
      <c r="I5" s="67" t="s">
        <v>85</v>
      </c>
    </row>
    <row r="6" spans="1:9" ht="15" customHeight="1">
      <c r="A6" s="66" t="s">
        <v>86</v>
      </c>
      <c r="B6" s="67"/>
      <c r="C6" s="67"/>
      <c r="D6" s="67"/>
      <c r="E6" s="66"/>
      <c r="F6" s="66"/>
      <c r="G6" s="68"/>
      <c r="H6" s="66"/>
      <c r="I6" s="67"/>
    </row>
    <row r="7" spans="1:9" ht="15" customHeight="1">
      <c r="A7" s="66" t="s">
        <v>87</v>
      </c>
      <c r="B7" s="67"/>
      <c r="C7" s="67"/>
      <c r="D7" s="67"/>
      <c r="E7" s="66"/>
      <c r="F7" s="66"/>
      <c r="G7" s="68"/>
      <c r="H7" s="66"/>
      <c r="I7" s="67"/>
    </row>
    <row r="8" spans="1:9" ht="3.75" customHeight="1">
      <c r="A8" s="69"/>
      <c r="B8" s="70"/>
      <c r="C8" s="70"/>
      <c r="D8" s="70"/>
      <c r="E8" s="70"/>
      <c r="F8" s="70"/>
      <c r="G8" s="70"/>
      <c r="H8" s="70"/>
      <c r="I8" s="70"/>
    </row>
    <row r="9" spans="1:9">
      <c r="A9" s="71" t="s">
        <v>88</v>
      </c>
      <c r="B9" s="72">
        <v>4056.1762891886942</v>
      </c>
      <c r="C9" s="72">
        <v>6032.8198819589124</v>
      </c>
      <c r="D9" s="72">
        <v>-2731.5790113379026</v>
      </c>
      <c r="E9" s="72">
        <v>-150.89587917065109</v>
      </c>
      <c r="F9" s="72">
        <v>27.069226574418384</v>
      </c>
      <c r="G9" s="72">
        <v>69.818380477719003</v>
      </c>
      <c r="H9" s="72">
        <v>-81.077498692932082</v>
      </c>
      <c r="I9" s="72">
        <v>-81.077498692932082</v>
      </c>
    </row>
    <row r="10" spans="1:9">
      <c r="A10" s="73" t="s">
        <v>89</v>
      </c>
      <c r="B10" s="74">
        <v>156.2537815234349</v>
      </c>
      <c r="C10" s="74">
        <v>221.33184191741952</v>
      </c>
      <c r="D10" s="74">
        <v>-95.439677556266474</v>
      </c>
      <c r="E10" s="74">
        <v>-5.0213765127152143</v>
      </c>
      <c r="F10" s="74">
        <v>0.90078522544960293</v>
      </c>
      <c r="G10" s="74">
        <v>2.3233528828852243</v>
      </c>
      <c r="H10" s="74">
        <v>-2.69802362982999</v>
      </c>
      <c r="I10" s="74">
        <v>-2.69802362982999</v>
      </c>
    </row>
    <row r="11" spans="1:9" ht="18">
      <c r="A11" s="73" t="s">
        <v>90</v>
      </c>
      <c r="B11" s="74">
        <v>283.2159993267374</v>
      </c>
      <c r="C11" s="74">
        <v>216.09112649126604</v>
      </c>
      <c r="D11" s="74">
        <v>-44.49141011097845</v>
      </c>
      <c r="E11" s="74">
        <v>-60.625076944489138</v>
      </c>
      <c r="F11" s="74">
        <v>-9.6061757062302604</v>
      </c>
      <c r="G11" s="74">
        <v>-5.5785168180736946</v>
      </c>
      <c r="H11" s="74">
        <v>-66.203593762562832</v>
      </c>
      <c r="I11" s="74">
        <v>-66.203593762562832</v>
      </c>
    </row>
    <row r="12" spans="1:9" ht="18">
      <c r="A12" s="75" t="s">
        <v>91</v>
      </c>
      <c r="B12" s="76">
        <v>313.15709493779542</v>
      </c>
      <c r="C12" s="76">
        <v>248.01784393760198</v>
      </c>
      <c r="D12" s="76">
        <v>-13.677538435636464</v>
      </c>
      <c r="E12" s="76">
        <v>-60.434183083069911</v>
      </c>
      <c r="F12" s="76">
        <v>-9.6957377784046912</v>
      </c>
      <c r="G12" s="76">
        <v>-5.8435109083393399</v>
      </c>
      <c r="H12" s="76">
        <v>-66.277693991409251</v>
      </c>
      <c r="I12" s="76">
        <v>-66.277693991409251</v>
      </c>
    </row>
    <row r="13" spans="1:9">
      <c r="A13" s="75" t="s">
        <v>92</v>
      </c>
      <c r="B13" s="76">
        <v>-146.94113798305077</v>
      </c>
      <c r="C13" s="76">
        <v>-16.056587396299101</v>
      </c>
      <c r="D13" s="76">
        <v>-69.840314211723623</v>
      </c>
      <c r="E13" s="76">
        <v>55.412806570428138</v>
      </c>
      <c r="F13" s="76">
        <v>10.5965230039536</v>
      </c>
      <c r="G13" s="76">
        <v>8.2526226315986619</v>
      </c>
      <c r="H13" s="76">
        <v>63.6654292020268</v>
      </c>
      <c r="I13" s="76">
        <v>63.6654292020268</v>
      </c>
    </row>
    <row r="14" spans="1:9">
      <c r="A14" s="73" t="s">
        <v>93</v>
      </c>
      <c r="B14" s="74">
        <v>-9.9621754313097561</v>
      </c>
      <c r="C14" s="74">
        <v>-10.629414623883335</v>
      </c>
      <c r="D14" s="74">
        <v>-11.921824908906387</v>
      </c>
      <c r="E14" s="74">
        <v>-7.3441697168163955E-11</v>
      </c>
      <c r="F14" s="74">
        <v>-9.9305452749831602E-11</v>
      </c>
      <c r="G14" s="74">
        <v>-8.5758840374097631E-2</v>
      </c>
      <c r="H14" s="74">
        <v>-8.5758840447539328E-2</v>
      </c>
      <c r="I14" s="74">
        <v>-8.5758840447539328E-2</v>
      </c>
    </row>
    <row r="15" spans="1:9" ht="3.75" customHeight="1">
      <c r="A15" s="73"/>
      <c r="B15" s="74"/>
      <c r="C15" s="74"/>
      <c r="D15" s="74"/>
      <c r="E15" s="74"/>
      <c r="F15" s="74"/>
      <c r="G15" s="74"/>
      <c r="H15" s="74"/>
      <c r="I15" s="74"/>
    </row>
    <row r="16" spans="1:9">
      <c r="A16" s="71" t="s">
        <v>94</v>
      </c>
      <c r="B16" s="72">
        <v>-2260.8073621186963</v>
      </c>
      <c r="C16" s="72">
        <v>-4653.6853617189117</v>
      </c>
      <c r="D16" s="72">
        <v>4443.2683138779048</v>
      </c>
      <c r="E16" s="72">
        <v>-1263.2381689193505</v>
      </c>
      <c r="F16" s="72">
        <v>-273.81431117441838</v>
      </c>
      <c r="G16" s="72">
        <v>16.297013752282751</v>
      </c>
      <c r="H16" s="72">
        <v>-1246.9411551670678</v>
      </c>
      <c r="I16" s="72">
        <v>-1246.9411551670678</v>
      </c>
    </row>
    <row r="17" spans="1:9" ht="3.75" customHeight="1">
      <c r="A17" s="73"/>
      <c r="B17" s="74"/>
      <c r="C17" s="74"/>
      <c r="D17" s="74"/>
      <c r="E17" s="74"/>
      <c r="F17" s="74"/>
      <c r="G17" s="74"/>
      <c r="H17" s="74"/>
      <c r="I17" s="74"/>
    </row>
    <row r="18" spans="1:9">
      <c r="A18" s="71" t="s">
        <v>95</v>
      </c>
      <c r="B18" s="72">
        <v>-3011.408468204831</v>
      </c>
      <c r="C18" s="72">
        <v>-2562.6119389445994</v>
      </c>
      <c r="D18" s="72">
        <v>-920.44102780297771</v>
      </c>
      <c r="E18" s="72">
        <v>699.74120020999987</v>
      </c>
      <c r="F18" s="72">
        <v>-900.35522189999995</v>
      </c>
      <c r="G18" s="72">
        <v>-907.70653099000003</v>
      </c>
      <c r="H18" s="72">
        <v>-207.96533078000016</v>
      </c>
      <c r="I18" s="72">
        <v>-207.96533078000016</v>
      </c>
    </row>
    <row r="19" spans="1:9">
      <c r="A19" s="73" t="s">
        <v>96</v>
      </c>
      <c r="B19" s="74">
        <v>-3011.408468204831</v>
      </c>
      <c r="C19" s="74">
        <v>-2562.6119389445994</v>
      </c>
      <c r="D19" s="74">
        <v>-920.44102780297771</v>
      </c>
      <c r="E19" s="74">
        <v>699.74120020999987</v>
      </c>
      <c r="F19" s="74">
        <v>-900.35522189999995</v>
      </c>
      <c r="G19" s="74">
        <v>-907.70653099000003</v>
      </c>
      <c r="H19" s="74">
        <v>-207.96533078000016</v>
      </c>
      <c r="I19" s="74">
        <v>-207.96533078000016</v>
      </c>
    </row>
    <row r="20" spans="1:9">
      <c r="A20" s="75" t="s">
        <v>97</v>
      </c>
      <c r="B20" s="76">
        <v>-508.92716105439001</v>
      </c>
      <c r="C20" s="76">
        <v>-552.83502628074939</v>
      </c>
      <c r="D20" s="76">
        <v>-730.66444136982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</row>
    <row r="21" spans="1:9">
      <c r="A21" s="75" t="s">
        <v>98</v>
      </c>
      <c r="B21" s="76">
        <v>0</v>
      </c>
      <c r="C21" s="76">
        <v>0</v>
      </c>
      <c r="D21" s="76">
        <v>-96.3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</row>
    <row r="22" spans="1:9">
      <c r="A22" s="73" t="s">
        <v>99</v>
      </c>
      <c r="B22" s="74">
        <v>-170.92716105439001</v>
      </c>
      <c r="C22" s="74">
        <v>-179.4327245107547</v>
      </c>
      <c r="D22" s="74">
        <v>-242.26444136981999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</row>
    <row r="23" spans="1:9">
      <c r="A23" s="73" t="s">
        <v>100</v>
      </c>
      <c r="B23" s="74">
        <v>-338</v>
      </c>
      <c r="C23" s="74">
        <v>-373.40230176999466</v>
      </c>
      <c r="D23" s="74">
        <v>-392.1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</row>
    <row r="24" spans="1:9">
      <c r="A24" s="73" t="s">
        <v>101</v>
      </c>
      <c r="B24" s="74">
        <v>-1834.1341705164004</v>
      </c>
      <c r="C24" s="74">
        <v>-1826.1627368600002</v>
      </c>
      <c r="D24" s="74">
        <v>543.80027607999955</v>
      </c>
      <c r="E24" s="74">
        <v>699.74120020999987</v>
      </c>
      <c r="F24" s="74">
        <v>-900.35522189999995</v>
      </c>
      <c r="G24" s="74">
        <v>-907.70653099000003</v>
      </c>
      <c r="H24" s="74">
        <v>-207.96533078000016</v>
      </c>
      <c r="I24" s="74">
        <v>-207.96533078000016</v>
      </c>
    </row>
    <row r="25" spans="1:9">
      <c r="A25" s="75" t="s">
        <v>102</v>
      </c>
      <c r="B25" s="76">
        <v>-2896.9784770500005</v>
      </c>
      <c r="C25" s="76">
        <v>-695.52468444000033</v>
      </c>
      <c r="D25" s="76">
        <v>1969.8591806000004</v>
      </c>
      <c r="E25" s="76">
        <v>717.73758200999987</v>
      </c>
      <c r="F25" s="76">
        <v>-879.74105861999999</v>
      </c>
      <c r="G25" s="76">
        <v>-867.46896947000005</v>
      </c>
      <c r="H25" s="76">
        <v>-149.73138746000018</v>
      </c>
      <c r="I25" s="76">
        <v>-149.73138746000018</v>
      </c>
    </row>
    <row r="26" spans="1:9">
      <c r="A26" s="75" t="s">
        <v>103</v>
      </c>
      <c r="B26" s="76">
        <v>1062.8443065336</v>
      </c>
      <c r="C26" s="76">
        <v>-1130.6380524199999</v>
      </c>
      <c r="D26" s="76">
        <v>-1426.0589045200009</v>
      </c>
      <c r="E26" s="76">
        <v>-17.996381799999995</v>
      </c>
      <c r="F26" s="76">
        <v>-20.61416328</v>
      </c>
      <c r="G26" s="76">
        <v>-40.23756152</v>
      </c>
      <c r="H26" s="76">
        <v>-58.233943319999995</v>
      </c>
      <c r="I26" s="76">
        <v>-58.233943319999995</v>
      </c>
    </row>
    <row r="27" spans="1:9">
      <c r="A27" s="73" t="s">
        <v>104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</row>
    <row r="28" spans="1:9">
      <c r="A28" s="75" t="s">
        <v>105</v>
      </c>
      <c r="B28" s="76">
        <v>-668.34713663404045</v>
      </c>
      <c r="C28" s="76">
        <v>-183.61417580385</v>
      </c>
      <c r="D28" s="76">
        <v>-733.57686251315727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</row>
    <row r="29" spans="1:9">
      <c r="A29" s="75" t="s">
        <v>106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</row>
    <row r="30" spans="1:9" ht="3.75" customHeight="1">
      <c r="A30" s="73"/>
      <c r="B30" s="74"/>
      <c r="C30" s="74"/>
      <c r="D30" s="74"/>
      <c r="E30" s="74"/>
      <c r="F30" s="74"/>
      <c r="G30" s="74"/>
      <c r="H30" s="74"/>
      <c r="I30" s="74"/>
    </row>
    <row r="31" spans="1:9">
      <c r="A31" s="71" t="s">
        <v>107</v>
      </c>
      <c r="B31" s="72">
        <v>-212.12291280999995</v>
      </c>
      <c r="C31" s="72">
        <v>403.72190581000001</v>
      </c>
      <c r="D31" s="72">
        <v>98.570062689999986</v>
      </c>
      <c r="E31" s="72">
        <v>-3.5251390000000007E-2</v>
      </c>
      <c r="F31" s="72">
        <v>4.3000000000000001E-7</v>
      </c>
      <c r="G31" s="72">
        <v>-3.1440923000000001</v>
      </c>
      <c r="H31" s="72">
        <v>-3.17894253</v>
      </c>
      <c r="I31" s="72">
        <v>-3.17894253</v>
      </c>
    </row>
    <row r="32" spans="1:9" ht="3.75" customHeight="1">
      <c r="A32" s="73"/>
      <c r="B32" s="74"/>
      <c r="C32" s="74"/>
      <c r="D32" s="74"/>
      <c r="E32" s="74"/>
      <c r="F32" s="74"/>
      <c r="G32" s="74"/>
      <c r="H32" s="74"/>
      <c r="I32" s="74"/>
    </row>
    <row r="33" spans="1:9">
      <c r="A33" s="71" t="s">
        <v>108</v>
      </c>
      <c r="B33" s="72">
        <v>-1244.9153691500017</v>
      </c>
      <c r="C33" s="72">
        <v>-4779.2551730200012</v>
      </c>
      <c r="D33" s="72">
        <v>2238.2850616600026</v>
      </c>
      <c r="E33" s="72">
        <v>-1991.4815512500008</v>
      </c>
      <c r="F33" s="72">
        <v>626.58314141999995</v>
      </c>
      <c r="G33" s="72">
        <v>1346.402572980001</v>
      </c>
      <c r="H33" s="72">
        <v>-645.07897826999988</v>
      </c>
      <c r="I33" s="72">
        <v>-645.07897826999988</v>
      </c>
    </row>
    <row r="34" spans="1:9">
      <c r="A34" s="75" t="s">
        <v>109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</row>
    <row r="35" spans="1:9">
      <c r="A35" s="75" t="s">
        <v>110</v>
      </c>
      <c r="B35" s="76">
        <v>0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</row>
    <row r="36" spans="1:9">
      <c r="A36" s="73" t="s">
        <v>111</v>
      </c>
      <c r="B36" s="74">
        <v>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</row>
    <row r="37" spans="1:9">
      <c r="A37" s="73" t="s">
        <v>112</v>
      </c>
      <c r="B37" s="74">
        <v>0.16289590999998893</v>
      </c>
      <c r="C37" s="74">
        <v>9.9890000000000135E-4</v>
      </c>
      <c r="D37" s="74">
        <v>-5.7264312700000044</v>
      </c>
      <c r="E37" s="74">
        <v>-29.104595089999997</v>
      </c>
      <c r="F37" s="74">
        <v>0</v>
      </c>
      <c r="G37" s="74">
        <v>1.2492079999999999E-2</v>
      </c>
      <c r="H37" s="74">
        <v>-29.092103009999995</v>
      </c>
      <c r="I37" s="74">
        <v>-29.092103009999995</v>
      </c>
    </row>
    <row r="38" spans="1:9">
      <c r="A38" s="75" t="s">
        <v>113</v>
      </c>
      <c r="B38" s="76">
        <v>-570.10863884000094</v>
      </c>
      <c r="C38" s="76">
        <v>-4258.6158764800002</v>
      </c>
      <c r="D38" s="76">
        <v>2543.7456903499997</v>
      </c>
      <c r="E38" s="76">
        <v>-506.62646392999994</v>
      </c>
      <c r="F38" s="76">
        <v>635.45823016999998</v>
      </c>
      <c r="G38" s="76">
        <v>777.36946689000001</v>
      </c>
      <c r="H38" s="76">
        <v>270.74300296000007</v>
      </c>
      <c r="I38" s="76">
        <v>270.74300296000007</v>
      </c>
    </row>
    <row r="39" spans="1:9">
      <c r="A39" s="75" t="s">
        <v>114</v>
      </c>
      <c r="B39" s="76">
        <v>-5.2368594099999015</v>
      </c>
      <c r="C39" s="76">
        <v>5.2318980000009674E-2</v>
      </c>
      <c r="D39" s="76">
        <v>10.11443195999999</v>
      </c>
      <c r="E39" s="76">
        <v>7.2671660000001026E-2</v>
      </c>
      <c r="F39" s="76">
        <v>-8.9619850000000003</v>
      </c>
      <c r="G39" s="76">
        <v>7.6735339999999042E-2</v>
      </c>
      <c r="H39" s="76">
        <v>0.14940700000000007</v>
      </c>
      <c r="I39" s="76">
        <v>0.14940700000000007</v>
      </c>
    </row>
    <row r="40" spans="1:9">
      <c r="A40" s="73" t="s">
        <v>115</v>
      </c>
      <c r="B40" s="74">
        <v>-670.14700000000096</v>
      </c>
      <c r="C40" s="74">
        <v>-521.09200000000033</v>
      </c>
      <c r="D40" s="74">
        <v>-308.69890017999705</v>
      </c>
      <c r="E40" s="74">
        <v>-1456.2046384900009</v>
      </c>
      <c r="F40" s="74">
        <v>0</v>
      </c>
      <c r="G40" s="74">
        <v>568.81694093000101</v>
      </c>
      <c r="H40" s="74">
        <v>-887.38769755999988</v>
      </c>
      <c r="I40" s="74">
        <v>-887.38769755999988</v>
      </c>
    </row>
    <row r="41" spans="1:9">
      <c r="A41" s="73" t="s">
        <v>116</v>
      </c>
      <c r="B41" s="74">
        <v>0.41423319000000003</v>
      </c>
      <c r="C41" s="74">
        <v>0.39938558000000057</v>
      </c>
      <c r="D41" s="74">
        <v>-1.1497291999999995</v>
      </c>
      <c r="E41" s="74">
        <v>0.38147460000000005</v>
      </c>
      <c r="F41" s="74">
        <v>8.6896249999999994E-2</v>
      </c>
      <c r="G41" s="74">
        <v>0.12693773999999999</v>
      </c>
      <c r="H41" s="74">
        <v>0.50841234000000002</v>
      </c>
      <c r="I41" s="74">
        <v>0.50841234000000002</v>
      </c>
    </row>
    <row r="42" spans="1:9" ht="4.5" customHeight="1">
      <c r="A42" s="73"/>
      <c r="B42" s="74"/>
      <c r="C42" s="74"/>
      <c r="D42" s="74"/>
      <c r="E42" s="74"/>
      <c r="F42" s="74"/>
      <c r="G42" s="74"/>
      <c r="H42" s="74"/>
      <c r="I42" s="74"/>
    </row>
    <row r="43" spans="1:9">
      <c r="A43" s="71" t="s">
        <v>117</v>
      </c>
      <c r="B43" s="72">
        <v>773.86379458292811</v>
      </c>
      <c r="C43" s="72">
        <v>195.10301729011999</v>
      </c>
      <c r="D43" s="72">
        <v>1158.1426183028541</v>
      </c>
      <c r="E43" s="72">
        <v>0</v>
      </c>
      <c r="F43" s="72">
        <v>0</v>
      </c>
      <c r="G43" s="72">
        <v>-408.42073459480997</v>
      </c>
      <c r="H43" s="72">
        <v>-408.42073459480997</v>
      </c>
      <c r="I43" s="72">
        <v>-408.42073459480997</v>
      </c>
    </row>
    <row r="44" spans="1:9">
      <c r="A44" s="75" t="s">
        <v>118</v>
      </c>
      <c r="B44" s="76">
        <v>773.86379458292811</v>
      </c>
      <c r="C44" s="76">
        <v>195.10301729011999</v>
      </c>
      <c r="D44" s="76">
        <v>1158.1426183028541</v>
      </c>
      <c r="E44" s="76">
        <v>0</v>
      </c>
      <c r="F44" s="76">
        <v>0</v>
      </c>
      <c r="G44" s="76">
        <v>-408.42073459480997</v>
      </c>
      <c r="H44" s="76">
        <v>-408.42073459480997</v>
      </c>
      <c r="I44" s="76">
        <v>-408.42073459480997</v>
      </c>
    </row>
    <row r="45" spans="1:9">
      <c r="A45" s="75" t="s">
        <v>119</v>
      </c>
      <c r="B45" s="76">
        <v>602.96259245872852</v>
      </c>
      <c r="C45" s="76">
        <v>15.6702927793649</v>
      </c>
      <c r="D45" s="76">
        <v>915.87817693303418</v>
      </c>
      <c r="E45" s="76">
        <v>0</v>
      </c>
      <c r="F45" s="76">
        <v>0</v>
      </c>
      <c r="G45" s="76">
        <v>-408.42073459480997</v>
      </c>
      <c r="H45" s="76">
        <v>-408.42073459480997</v>
      </c>
      <c r="I45" s="76">
        <v>-408.42073459480997</v>
      </c>
    </row>
    <row r="46" spans="1:9">
      <c r="A46" s="73" t="s">
        <v>120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</row>
    <row r="47" spans="1:9">
      <c r="A47" s="73" t="s">
        <v>121</v>
      </c>
      <c r="B47" s="74">
        <v>170.90120212419959</v>
      </c>
      <c r="C47" s="74">
        <v>179.4327245107547</v>
      </c>
      <c r="D47" s="74">
        <v>242.26444136981999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</row>
    <row r="48" spans="1:9">
      <c r="A48" s="75" t="s">
        <v>122</v>
      </c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</row>
    <row r="49" spans="1:9">
      <c r="A49" s="75" t="s">
        <v>123</v>
      </c>
      <c r="B49" s="76">
        <v>0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</row>
    <row r="50" spans="1:9">
      <c r="A50" s="73" t="s">
        <v>124</v>
      </c>
      <c r="B50" s="74">
        <v>0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</row>
    <row r="51" spans="1:9" ht="3.75" customHeight="1">
      <c r="A51" s="73"/>
      <c r="B51" s="74"/>
      <c r="C51" s="74"/>
      <c r="D51" s="74"/>
      <c r="E51" s="74"/>
      <c r="F51" s="74"/>
      <c r="G51" s="74"/>
      <c r="H51" s="74"/>
      <c r="I51" s="74"/>
    </row>
    <row r="52" spans="1:9">
      <c r="A52" s="71" t="s">
        <v>125</v>
      </c>
      <c r="B52" s="72">
        <v>287.03564375693895</v>
      </c>
      <c r="C52" s="72">
        <v>428.127846413729</v>
      </c>
      <c r="D52" s="72">
        <v>560.27549173904993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</row>
    <row r="53" spans="1:9" ht="3.75" customHeight="1">
      <c r="A53" s="73"/>
      <c r="B53" s="74"/>
      <c r="C53" s="74"/>
      <c r="D53" s="74"/>
      <c r="E53" s="74"/>
      <c r="F53" s="74"/>
      <c r="G53" s="74"/>
      <c r="H53" s="74"/>
      <c r="I53" s="74"/>
    </row>
    <row r="54" spans="1:9">
      <c r="A54" s="71" t="s">
        <v>126</v>
      </c>
      <c r="B54" s="72">
        <v>995.79699999999991</v>
      </c>
      <c r="C54" s="72">
        <v>1364.49286065</v>
      </c>
      <c r="D54" s="72">
        <v>1231.5680000000002</v>
      </c>
      <c r="E54" s="72">
        <v>7.7650000000000006</v>
      </c>
      <c r="F54" s="72">
        <v>-0.14399999999999999</v>
      </c>
      <c r="G54" s="72">
        <v>-9.7000000000000003E-2</v>
      </c>
      <c r="H54" s="72">
        <v>7.6680000000000001</v>
      </c>
      <c r="I54" s="72">
        <v>7.6680000000000001</v>
      </c>
    </row>
    <row r="55" spans="1:9" ht="3.75" customHeight="1">
      <c r="A55" s="73"/>
      <c r="B55" s="74"/>
      <c r="C55" s="74"/>
      <c r="D55" s="74"/>
      <c r="E55" s="74"/>
      <c r="F55" s="74"/>
      <c r="G55" s="74"/>
      <c r="H55" s="74"/>
      <c r="I55" s="74"/>
    </row>
    <row r="56" spans="1:9">
      <c r="A56" s="71" t="s">
        <v>127</v>
      </c>
      <c r="B56" s="72">
        <v>150.94294970626936</v>
      </c>
      <c r="C56" s="72">
        <v>296.73612008183977</v>
      </c>
      <c r="D56" s="72">
        <v>76.868107288975352</v>
      </c>
      <c r="E56" s="72">
        <v>20.772433510650544</v>
      </c>
      <c r="F56" s="72">
        <v>0.10176887558167799</v>
      </c>
      <c r="G56" s="72">
        <v>-10.737201342908216</v>
      </c>
      <c r="H56" s="72">
        <v>10.034831007742305</v>
      </c>
      <c r="I56" s="72">
        <v>10.034831007742305</v>
      </c>
    </row>
    <row r="57" spans="1:9" ht="3.75" customHeight="1">
      <c r="A57" s="77"/>
      <c r="B57" s="78"/>
      <c r="C57" s="78"/>
      <c r="D57" s="78"/>
      <c r="E57" s="78"/>
      <c r="F57" s="78"/>
      <c r="G57" s="78"/>
      <c r="H57" s="78"/>
      <c r="I57" s="78"/>
    </row>
    <row r="58" spans="1:9">
      <c r="A58" s="71" t="s">
        <v>128</v>
      </c>
      <c r="B58" s="72">
        <v>1795.3689270699979</v>
      </c>
      <c r="C58" s="72">
        <v>1379.1345202400007</v>
      </c>
      <c r="D58" s="72">
        <v>1711.6893025400022</v>
      </c>
      <c r="E58" s="72">
        <v>-1414.1340480900017</v>
      </c>
      <c r="F58" s="72">
        <v>-246.74508459999998</v>
      </c>
      <c r="G58" s="72">
        <v>86.115394230001755</v>
      </c>
      <c r="H58" s="72">
        <v>-1328.0186538599999</v>
      </c>
      <c r="I58" s="79">
        <v>-1328.0186538599999</v>
      </c>
    </row>
    <row r="59" spans="1:9">
      <c r="A59" s="73" t="s">
        <v>129</v>
      </c>
      <c r="B59" s="80"/>
      <c r="C59" s="80"/>
      <c r="D59" s="80"/>
      <c r="E59" s="80"/>
      <c r="F59" s="80"/>
      <c r="G59" s="80"/>
      <c r="H59" s="81"/>
      <c r="I59" s="80"/>
    </row>
    <row r="60" spans="1:9">
      <c r="A60" s="73" t="s">
        <v>130</v>
      </c>
      <c r="B60" s="82">
        <v>3035.6245659099995</v>
      </c>
      <c r="C60" s="82">
        <v>6158.8423967200015</v>
      </c>
      <c r="D60" s="82">
        <v>-523.35748763000038</v>
      </c>
      <c r="E60" s="82">
        <v>548.69705432999922</v>
      </c>
      <c r="F60" s="82">
        <v>-882.20331476999991</v>
      </c>
      <c r="G60" s="82">
        <v>-1260.0710135899992</v>
      </c>
      <c r="H60" s="82">
        <v>-711.37395925999999</v>
      </c>
      <c r="I60" s="82">
        <v>-711.37395925999999</v>
      </c>
    </row>
    <row r="61" spans="1:9">
      <c r="A61" s="75" t="s">
        <v>131</v>
      </c>
      <c r="B61" s="83">
        <v>2465.5159270699987</v>
      </c>
      <c r="C61" s="83">
        <v>1900.226520240001</v>
      </c>
      <c r="D61" s="83">
        <v>2020.3882027199993</v>
      </c>
      <c r="E61" s="83">
        <v>42.070590399999219</v>
      </c>
      <c r="F61" s="83">
        <v>-246.74508459999998</v>
      </c>
      <c r="G61" s="83">
        <v>-482.70154669999926</v>
      </c>
      <c r="H61" s="83">
        <v>-440.63095629999998</v>
      </c>
      <c r="I61" s="83">
        <v>-440.63095629999998</v>
      </c>
    </row>
    <row r="62" spans="1:9">
      <c r="A62" s="75" t="s">
        <v>132</v>
      </c>
      <c r="B62" s="83">
        <v>570.10863884000094</v>
      </c>
      <c r="C62" s="83">
        <v>4258.6158764800002</v>
      </c>
      <c r="D62" s="83">
        <v>-2543.7456903499997</v>
      </c>
      <c r="E62" s="83">
        <v>506.62646392999994</v>
      </c>
      <c r="F62" s="83">
        <v>-635.45823016999998</v>
      </c>
      <c r="G62" s="83">
        <v>-777.36946689000001</v>
      </c>
      <c r="H62" s="83">
        <v>-270.74300296000007</v>
      </c>
      <c r="I62" s="83">
        <v>-270.74300296000007</v>
      </c>
    </row>
    <row r="63" spans="1:9" ht="3.75" customHeight="1" thickBot="1">
      <c r="A63" s="84"/>
      <c r="B63" s="85"/>
      <c r="C63" s="85"/>
      <c r="D63" s="85"/>
      <c r="E63" s="85"/>
      <c r="F63" s="85"/>
      <c r="G63" s="85"/>
      <c r="H63" s="85"/>
      <c r="I63" s="85"/>
    </row>
    <row r="64" spans="1:9">
      <c r="A64" s="86" t="s">
        <v>133</v>
      </c>
      <c r="B64" s="87"/>
      <c r="C64" s="87"/>
      <c r="D64" s="87"/>
      <c r="E64" s="87"/>
      <c r="F64" s="87"/>
      <c r="G64" s="87"/>
      <c r="H64" s="87"/>
      <c r="I64" s="87"/>
    </row>
    <row r="65" spans="1:9">
      <c r="A65" s="86" t="s">
        <v>134</v>
      </c>
      <c r="B65" s="87"/>
      <c r="C65" s="87"/>
      <c r="D65" s="87"/>
      <c r="E65" s="87"/>
      <c r="F65" s="87"/>
      <c r="G65" s="87"/>
      <c r="H65" s="87"/>
      <c r="I65" s="87"/>
    </row>
    <row r="66" spans="1:9">
      <c r="A66" s="88" t="s">
        <v>135</v>
      </c>
      <c r="B66" s="89"/>
      <c r="C66" s="89"/>
      <c r="D66" s="89"/>
      <c r="E66" s="89"/>
      <c r="F66" s="89"/>
      <c r="G66" s="90"/>
      <c r="H66" s="90"/>
      <c r="I66" s="89"/>
    </row>
  </sheetData>
  <dataConsolidate/>
  <mergeCells count="1">
    <mergeCell ref="E4:H4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120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79"/>
  <sheetViews>
    <sheetView tabSelected="1" zoomScale="80" zoomScaleNormal="80" workbookViewId="0">
      <pane xSplit="5" topLeftCell="H1" activePane="topRight" state="frozen"/>
      <selection pane="topRight" activeCell="Q4" sqref="Q4:Q5"/>
    </sheetView>
  </sheetViews>
  <sheetFormatPr baseColWidth="10" defaultRowHeight="15"/>
  <cols>
    <col min="1" max="1" width="5" style="92" customWidth="1"/>
    <col min="2" max="2" width="1.21875" style="92" customWidth="1"/>
    <col min="3" max="3" width="1.44140625" style="92" customWidth="1"/>
    <col min="4" max="4" width="1.77734375" style="92" customWidth="1"/>
    <col min="5" max="5" width="59.6640625" style="92" customWidth="1"/>
    <col min="6" max="6" width="12.109375" style="91" bestFit="1" customWidth="1"/>
    <col min="7" max="8" width="14.109375" style="91" customWidth="1"/>
    <col min="9" max="9" width="13.44140625" style="92" customWidth="1"/>
    <col min="10" max="11" width="12.109375" style="92" hidden="1" customWidth="1"/>
    <col min="12" max="12" width="12.109375" style="92" customWidth="1"/>
    <col min="13" max="13" width="12.109375" style="92" hidden="1" customWidth="1"/>
    <col min="14" max="14" width="12.21875" style="161" hidden="1" customWidth="1"/>
    <col min="15" max="15" width="13.44140625" style="95" customWidth="1"/>
    <col min="16" max="16" width="12.44140625" style="95" customWidth="1"/>
    <col min="17" max="17" width="14.77734375" style="95" customWidth="1"/>
    <col min="18" max="18" width="13.88671875" style="92" bestFit="1" customWidth="1"/>
    <col min="19" max="19" width="17" style="92" bestFit="1" customWidth="1"/>
    <col min="20" max="20" width="21.5546875" style="92" customWidth="1"/>
    <col min="21" max="21" width="14.33203125" style="92" bestFit="1" customWidth="1"/>
    <col min="22" max="23" width="13.109375" style="92" bestFit="1" customWidth="1"/>
    <col min="24" max="16384" width="11.5546875" style="92"/>
  </cols>
  <sheetData>
    <row r="1" spans="1:23">
      <c r="A1" s="525" t="s">
        <v>136</v>
      </c>
      <c r="B1" s="525"/>
      <c r="C1" s="525"/>
      <c r="D1" s="525"/>
      <c r="E1" s="525"/>
      <c r="N1" s="93"/>
      <c r="O1" s="94"/>
      <c r="P1" s="94"/>
    </row>
    <row r="2" spans="1:23" ht="22.5" customHeight="1">
      <c r="A2" s="525" t="s">
        <v>137</v>
      </c>
      <c r="B2" s="525"/>
      <c r="C2" s="525"/>
      <c r="D2" s="525"/>
      <c r="E2" s="525"/>
      <c r="F2" s="96"/>
      <c r="G2" s="96"/>
      <c r="H2" s="96"/>
      <c r="I2" s="98"/>
      <c r="J2" s="97"/>
      <c r="K2" s="97"/>
      <c r="L2" s="97"/>
      <c r="M2" s="97"/>
      <c r="N2" s="93"/>
      <c r="O2" s="99"/>
      <c r="P2" s="99"/>
      <c r="Q2" s="99"/>
      <c r="R2" s="99"/>
      <c r="S2" s="100"/>
    </row>
    <row r="3" spans="1:23" ht="27" customHeight="1" thickBot="1">
      <c r="A3" s="526" t="s">
        <v>138</v>
      </c>
      <c r="B3" s="526"/>
      <c r="C3" s="526"/>
      <c r="D3" s="526"/>
      <c r="E3" s="526"/>
      <c r="F3" s="101"/>
      <c r="G3" s="101"/>
      <c r="H3" s="101"/>
      <c r="I3" s="101"/>
      <c r="J3" s="101"/>
      <c r="K3" s="101"/>
      <c r="L3" s="101"/>
      <c r="M3" s="101"/>
      <c r="N3" s="102"/>
      <c r="O3" s="101"/>
      <c r="P3" s="101"/>
      <c r="Q3" s="101"/>
      <c r="R3" s="103"/>
    </row>
    <row r="4" spans="1:23" s="105" customFormat="1" ht="18.75" customHeight="1">
      <c r="A4" s="104"/>
      <c r="B4" s="527" t="s">
        <v>8</v>
      </c>
      <c r="C4" s="528"/>
      <c r="D4" s="528"/>
      <c r="E4" s="528"/>
      <c r="F4" s="521">
        <v>2014</v>
      </c>
      <c r="G4" s="521">
        <v>2015</v>
      </c>
      <c r="H4" s="521">
        <v>2016</v>
      </c>
      <c r="I4" s="524" t="s">
        <v>6</v>
      </c>
      <c r="J4" s="524"/>
      <c r="K4" s="524"/>
      <c r="L4" s="524"/>
      <c r="M4" s="524"/>
      <c r="N4" s="524"/>
      <c r="O4" s="524"/>
      <c r="P4" s="524"/>
      <c r="Q4" s="517" t="s">
        <v>141</v>
      </c>
    </row>
    <row r="5" spans="1:23" s="105" customFormat="1" ht="22.5" customHeight="1">
      <c r="A5" s="106"/>
      <c r="B5" s="529"/>
      <c r="C5" s="529"/>
      <c r="D5" s="529"/>
      <c r="E5" s="529"/>
      <c r="F5" s="522"/>
      <c r="G5" s="522"/>
      <c r="H5" s="522"/>
      <c r="I5" s="107" t="s">
        <v>9</v>
      </c>
      <c r="J5" s="108" t="s">
        <v>153</v>
      </c>
      <c r="K5" s="108" t="s">
        <v>10</v>
      </c>
      <c r="L5" s="108" t="s">
        <v>11</v>
      </c>
      <c r="M5" s="108" t="s">
        <v>155</v>
      </c>
      <c r="N5" s="108" t="s">
        <v>156</v>
      </c>
      <c r="O5" s="107" t="s">
        <v>13</v>
      </c>
      <c r="P5" s="107" t="s">
        <v>84</v>
      </c>
      <c r="Q5" s="518"/>
    </row>
    <row r="6" spans="1:23" ht="9" customHeight="1">
      <c r="A6" s="109"/>
      <c r="B6" s="109"/>
      <c r="C6" s="109"/>
      <c r="D6" s="109"/>
      <c r="E6" s="109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</row>
    <row r="7" spans="1:23">
      <c r="A7" s="111">
        <v>1</v>
      </c>
      <c r="B7" s="109" t="s">
        <v>157</v>
      </c>
      <c r="C7" s="109"/>
      <c r="D7" s="109"/>
      <c r="E7" s="109"/>
      <c r="F7" s="112">
        <v>482632.83279999997</v>
      </c>
      <c r="G7" s="112">
        <v>530385.59559000004</v>
      </c>
      <c r="H7" s="112">
        <v>737849</v>
      </c>
      <c r="I7" s="112">
        <v>7117</v>
      </c>
      <c r="J7" s="112">
        <v>82</v>
      </c>
      <c r="K7" s="112">
        <v>246</v>
      </c>
      <c r="L7" s="112">
        <v>261</v>
      </c>
      <c r="M7" s="112">
        <v>0</v>
      </c>
      <c r="N7" s="112">
        <v>0</v>
      </c>
      <c r="O7" s="112">
        <v>589</v>
      </c>
      <c r="P7" s="112">
        <v>7706</v>
      </c>
      <c r="Q7" s="112">
        <v>7706</v>
      </c>
      <c r="R7" s="113"/>
      <c r="S7" s="112"/>
      <c r="T7" s="112"/>
    </row>
    <row r="8" spans="1:23">
      <c r="A8" s="114">
        <v>1.1000000000000001</v>
      </c>
      <c r="B8" s="114"/>
      <c r="C8" s="115" t="s">
        <v>158</v>
      </c>
      <c r="D8" s="115"/>
      <c r="E8" s="115"/>
      <c r="F8" s="116">
        <v>31355</v>
      </c>
      <c r="G8" s="116">
        <v>6326.7281199999998</v>
      </c>
      <c r="H8" s="116">
        <v>17052</v>
      </c>
      <c r="I8" s="116">
        <v>552</v>
      </c>
      <c r="J8" s="116">
        <v>82</v>
      </c>
      <c r="K8" s="116">
        <v>246</v>
      </c>
      <c r="L8" s="116">
        <v>81</v>
      </c>
      <c r="M8" s="116">
        <v>0</v>
      </c>
      <c r="N8" s="116">
        <v>0</v>
      </c>
      <c r="O8" s="116">
        <v>409</v>
      </c>
      <c r="P8" s="116">
        <v>961</v>
      </c>
      <c r="Q8" s="116">
        <v>961</v>
      </c>
      <c r="R8" s="113"/>
      <c r="S8" s="117"/>
      <c r="T8" s="116"/>
      <c r="U8" s="118"/>
      <c r="W8" s="118"/>
    </row>
    <row r="9" spans="1:23">
      <c r="A9" s="114">
        <v>1.2</v>
      </c>
      <c r="B9" s="114"/>
      <c r="C9" s="115" t="s">
        <v>159</v>
      </c>
      <c r="D9" s="115"/>
      <c r="E9" s="115"/>
      <c r="F9" s="116">
        <v>213528</v>
      </c>
      <c r="G9" s="116">
        <v>284320.86747</v>
      </c>
      <c r="H9" s="116">
        <v>423213</v>
      </c>
      <c r="I9" s="116">
        <v>6311</v>
      </c>
      <c r="J9" s="116">
        <v>0</v>
      </c>
      <c r="K9" s="116">
        <v>0</v>
      </c>
      <c r="L9" s="116">
        <v>180</v>
      </c>
      <c r="M9" s="116">
        <v>0</v>
      </c>
      <c r="N9" s="116">
        <v>0</v>
      </c>
      <c r="O9" s="116">
        <v>180</v>
      </c>
      <c r="P9" s="116">
        <v>6491</v>
      </c>
      <c r="Q9" s="116">
        <v>6491</v>
      </c>
      <c r="R9" s="113"/>
      <c r="S9" s="119"/>
      <c r="T9" s="116"/>
      <c r="U9" s="116"/>
      <c r="W9" s="118"/>
    </row>
    <row r="10" spans="1:23">
      <c r="A10" s="114" t="s">
        <v>160</v>
      </c>
      <c r="B10" s="114"/>
      <c r="C10" s="115"/>
      <c r="D10" s="115" t="s">
        <v>161</v>
      </c>
      <c r="E10" s="115"/>
      <c r="F10" s="116">
        <v>444723</v>
      </c>
      <c r="G10" s="116">
        <v>452678.86747</v>
      </c>
      <c r="H10" s="116">
        <v>530767</v>
      </c>
      <c r="I10" s="116">
        <v>6311</v>
      </c>
      <c r="J10" s="116">
        <v>0</v>
      </c>
      <c r="K10" s="116">
        <v>0</v>
      </c>
      <c r="L10" s="116">
        <v>180</v>
      </c>
      <c r="M10" s="116">
        <v>0</v>
      </c>
      <c r="N10" s="116">
        <v>0</v>
      </c>
      <c r="O10" s="116">
        <v>180</v>
      </c>
      <c r="P10" s="116">
        <v>6491</v>
      </c>
      <c r="Q10" s="116">
        <v>6491</v>
      </c>
      <c r="R10" s="113"/>
      <c r="S10" s="119"/>
      <c r="T10" s="116"/>
      <c r="U10" s="116"/>
      <c r="W10" s="118"/>
    </row>
    <row r="11" spans="1:23">
      <c r="A11" s="114" t="s">
        <v>162</v>
      </c>
      <c r="B11" s="114"/>
      <c r="C11" s="115"/>
      <c r="D11" s="115" t="s">
        <v>163</v>
      </c>
      <c r="E11" s="115"/>
      <c r="F11" s="116">
        <v>-231195</v>
      </c>
      <c r="G11" s="116">
        <v>-168358</v>
      </c>
      <c r="H11" s="116">
        <v>-107554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3"/>
      <c r="S11" s="119"/>
      <c r="T11" s="116"/>
      <c r="U11" s="116"/>
      <c r="W11" s="118"/>
    </row>
    <row r="12" spans="1:23">
      <c r="A12" s="114">
        <v>1.3</v>
      </c>
      <c r="B12" s="114"/>
      <c r="C12" s="115" t="s">
        <v>164</v>
      </c>
      <c r="D12" s="115"/>
      <c r="E12" s="115"/>
      <c r="F12" s="116">
        <v>3472</v>
      </c>
      <c r="G12" s="116">
        <v>2159</v>
      </c>
      <c r="H12" s="116">
        <v>2164</v>
      </c>
      <c r="I12" s="116">
        <v>254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254</v>
      </c>
      <c r="Q12" s="116">
        <v>254</v>
      </c>
      <c r="R12" s="113"/>
      <c r="S12" s="105"/>
      <c r="T12" s="116"/>
      <c r="U12" s="116"/>
      <c r="W12" s="118"/>
    </row>
    <row r="13" spans="1:23">
      <c r="A13" s="114">
        <v>1.4</v>
      </c>
      <c r="B13" s="114"/>
      <c r="C13" s="115" t="s">
        <v>165</v>
      </c>
      <c r="D13" s="115"/>
      <c r="E13" s="115"/>
      <c r="F13" s="116">
        <v>221804.8328</v>
      </c>
      <c r="G13" s="116">
        <v>229512</v>
      </c>
      <c r="H13" s="116">
        <v>284928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3"/>
      <c r="S13" s="105"/>
      <c r="T13" s="116"/>
      <c r="U13" s="116"/>
      <c r="W13" s="118"/>
    </row>
    <row r="14" spans="1:23">
      <c r="A14" s="120" t="s">
        <v>166</v>
      </c>
      <c r="B14" s="114"/>
      <c r="C14" s="114"/>
      <c r="D14" s="115" t="s">
        <v>167</v>
      </c>
      <c r="E14" s="115"/>
      <c r="F14" s="116">
        <v>221804.8328</v>
      </c>
      <c r="G14" s="116">
        <v>225504</v>
      </c>
      <c r="H14" s="116">
        <v>224740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3"/>
      <c r="S14" s="105"/>
      <c r="T14" s="116"/>
      <c r="U14" s="116"/>
      <c r="V14" s="118"/>
      <c r="W14" s="118"/>
    </row>
    <row r="15" spans="1:23">
      <c r="A15" s="120" t="s">
        <v>168</v>
      </c>
      <c r="B15" s="114"/>
      <c r="C15" s="114"/>
      <c r="D15" s="115" t="s">
        <v>169</v>
      </c>
      <c r="E15" s="115"/>
      <c r="F15" s="116">
        <v>0</v>
      </c>
      <c r="G15" s="116">
        <v>4008</v>
      </c>
      <c r="H15" s="116">
        <v>60188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3"/>
      <c r="S15" s="105"/>
      <c r="T15" s="116"/>
      <c r="U15" s="116"/>
      <c r="V15" s="118"/>
      <c r="W15" s="118"/>
    </row>
    <row r="16" spans="1:23">
      <c r="A16" s="121">
        <v>1.5</v>
      </c>
      <c r="B16" s="122"/>
      <c r="C16" s="122" t="s">
        <v>170</v>
      </c>
      <c r="D16" s="122"/>
      <c r="E16" s="122"/>
      <c r="F16" s="122">
        <v>12473</v>
      </c>
      <c r="G16" s="122">
        <v>8067</v>
      </c>
      <c r="H16" s="122">
        <v>10492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S16" s="105"/>
      <c r="T16" s="116"/>
      <c r="U16" s="116"/>
    </row>
    <row r="17" spans="1:24">
      <c r="A17" s="111"/>
      <c r="B17" s="111"/>
      <c r="C17" s="111"/>
      <c r="D17" s="109"/>
      <c r="E17" s="109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3"/>
      <c r="S17" s="105"/>
      <c r="T17" s="116"/>
      <c r="U17" s="116"/>
    </row>
    <row r="18" spans="1:24">
      <c r="A18" s="111">
        <v>2</v>
      </c>
      <c r="B18" s="109" t="s">
        <v>171</v>
      </c>
      <c r="C18" s="109"/>
      <c r="D18" s="109"/>
      <c r="E18" s="109"/>
      <c r="F18" s="112">
        <v>938947.83279999997</v>
      </c>
      <c r="G18" s="112">
        <v>984706.48493000004</v>
      </c>
      <c r="H18" s="112">
        <v>1052664.145549654</v>
      </c>
      <c r="I18" s="112">
        <v>398</v>
      </c>
      <c r="J18" s="112">
        <v>146</v>
      </c>
      <c r="K18" s="112">
        <v>0</v>
      </c>
      <c r="L18" s="112">
        <v>0</v>
      </c>
      <c r="M18" s="112">
        <v>0</v>
      </c>
      <c r="N18" s="112">
        <v>0</v>
      </c>
      <c r="O18" s="112">
        <v>146</v>
      </c>
      <c r="P18" s="112">
        <v>544</v>
      </c>
      <c r="Q18" s="112">
        <v>544</v>
      </c>
      <c r="R18" s="113"/>
      <c r="S18" s="105"/>
      <c r="T18" s="116"/>
      <c r="U18" s="116"/>
    </row>
    <row r="19" spans="1:24">
      <c r="A19" s="123">
        <v>2.1</v>
      </c>
      <c r="B19" s="123"/>
      <c r="C19" s="124" t="s">
        <v>172</v>
      </c>
      <c r="D19" s="124"/>
      <c r="E19" s="124"/>
      <c r="F19" s="122">
        <v>87346</v>
      </c>
      <c r="G19" s="122">
        <v>84176</v>
      </c>
      <c r="H19" s="122">
        <v>87372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13"/>
      <c r="S19" s="105"/>
      <c r="T19" s="116"/>
      <c r="U19" s="116"/>
      <c r="V19" s="118"/>
    </row>
    <row r="20" spans="1:24">
      <c r="A20" s="125">
        <v>2.2000000000000002</v>
      </c>
      <c r="B20" s="125"/>
      <c r="C20" s="126" t="s">
        <v>173</v>
      </c>
      <c r="D20" s="126"/>
      <c r="E20" s="126"/>
      <c r="F20" s="127">
        <v>851601.83279999997</v>
      </c>
      <c r="G20" s="127">
        <v>900530.48493000004</v>
      </c>
      <c r="H20" s="127">
        <v>965292.14554965403</v>
      </c>
      <c r="I20" s="127">
        <v>398</v>
      </c>
      <c r="J20" s="127">
        <v>146</v>
      </c>
      <c r="K20" s="127">
        <v>0</v>
      </c>
      <c r="L20" s="127">
        <v>0</v>
      </c>
      <c r="M20" s="127">
        <v>0</v>
      </c>
      <c r="N20" s="127">
        <v>0</v>
      </c>
      <c r="O20" s="127">
        <v>146</v>
      </c>
      <c r="P20" s="127">
        <v>544</v>
      </c>
      <c r="Q20" s="127">
        <v>544</v>
      </c>
      <c r="R20" s="113"/>
      <c r="S20" s="105"/>
      <c r="T20" s="116"/>
      <c r="U20" s="116"/>
      <c r="V20" s="118"/>
    </row>
    <row r="21" spans="1:24">
      <c r="A21" s="114" t="s">
        <v>174</v>
      </c>
      <c r="B21" s="114"/>
      <c r="C21" s="114"/>
      <c r="D21" s="115" t="s">
        <v>175</v>
      </c>
      <c r="E21" s="115"/>
      <c r="F21" s="116">
        <v>14260</v>
      </c>
      <c r="G21" s="116">
        <v>14703.484929999999</v>
      </c>
      <c r="H21" s="116">
        <v>22890</v>
      </c>
      <c r="I21" s="116">
        <v>24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24</v>
      </c>
      <c r="Q21" s="116">
        <v>24</v>
      </c>
      <c r="R21" s="113"/>
      <c r="S21" s="105"/>
      <c r="T21" s="116"/>
      <c r="U21" s="116"/>
      <c r="V21" s="118"/>
    </row>
    <row r="22" spans="1:24">
      <c r="A22" s="114" t="s">
        <v>176</v>
      </c>
      <c r="B22" s="114"/>
      <c r="C22" s="114"/>
      <c r="D22" s="115" t="s">
        <v>177</v>
      </c>
      <c r="E22" s="115"/>
      <c r="F22" s="116">
        <v>4616</v>
      </c>
      <c r="G22" s="116">
        <v>1888</v>
      </c>
      <c r="H22" s="116">
        <v>2074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3"/>
      <c r="S22" s="105"/>
      <c r="T22" s="116"/>
      <c r="U22" s="116"/>
      <c r="V22" s="118"/>
    </row>
    <row r="23" spans="1:24">
      <c r="A23" s="123" t="s">
        <v>178</v>
      </c>
      <c r="B23" s="123"/>
      <c r="C23" s="123"/>
      <c r="D23" s="124" t="s">
        <v>179</v>
      </c>
      <c r="E23" s="124"/>
      <c r="F23" s="122">
        <v>221804.8328</v>
      </c>
      <c r="G23" s="122">
        <v>225504</v>
      </c>
      <c r="H23" s="122">
        <v>224774</v>
      </c>
      <c r="I23" s="122">
        <v>0</v>
      </c>
      <c r="J23" s="122">
        <v>0</v>
      </c>
      <c r="K23" s="122">
        <v>0</v>
      </c>
      <c r="L23" s="122">
        <v>0</v>
      </c>
      <c r="M23" s="122">
        <v>0</v>
      </c>
      <c r="N23" s="122">
        <v>0</v>
      </c>
      <c r="O23" s="122">
        <v>0</v>
      </c>
      <c r="P23" s="122">
        <v>0</v>
      </c>
      <c r="Q23" s="122">
        <v>0</v>
      </c>
      <c r="R23" s="113"/>
      <c r="S23" s="128"/>
      <c r="T23" s="116"/>
      <c r="U23" s="116"/>
    </row>
    <row r="24" spans="1:24">
      <c r="A24" s="114" t="s">
        <v>180</v>
      </c>
      <c r="B24" s="114"/>
      <c r="C24" s="114"/>
      <c r="D24" s="115" t="s">
        <v>181</v>
      </c>
      <c r="E24" s="115"/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</v>
      </c>
      <c r="R24" s="113"/>
      <c r="S24" s="129"/>
      <c r="T24" s="116"/>
      <c r="U24" s="116"/>
    </row>
    <row r="25" spans="1:24">
      <c r="A25" s="114" t="s">
        <v>182</v>
      </c>
      <c r="B25" s="114"/>
      <c r="C25" s="114"/>
      <c r="D25" s="115" t="s">
        <v>183</v>
      </c>
      <c r="E25" s="115"/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3"/>
      <c r="S25" s="105"/>
      <c r="T25" s="116"/>
      <c r="U25" s="116"/>
    </row>
    <row r="26" spans="1:24">
      <c r="A26" s="123" t="s">
        <v>184</v>
      </c>
      <c r="B26" s="123"/>
      <c r="C26" s="123"/>
      <c r="D26" s="124" t="s">
        <v>185</v>
      </c>
      <c r="E26" s="124"/>
      <c r="F26" s="122">
        <v>416994</v>
      </c>
      <c r="G26" s="122">
        <v>429035</v>
      </c>
      <c r="H26" s="122">
        <v>443205.14554965397</v>
      </c>
      <c r="I26" s="122">
        <v>0</v>
      </c>
      <c r="J26" s="122">
        <v>146</v>
      </c>
      <c r="K26" s="122">
        <v>0</v>
      </c>
      <c r="L26" s="122">
        <v>0</v>
      </c>
      <c r="M26" s="122">
        <v>0</v>
      </c>
      <c r="N26" s="122">
        <v>0</v>
      </c>
      <c r="O26" s="122">
        <v>146</v>
      </c>
      <c r="P26" s="122">
        <v>146</v>
      </c>
      <c r="Q26" s="122">
        <v>146</v>
      </c>
      <c r="R26" s="113"/>
      <c r="S26" s="105"/>
      <c r="T26" s="116"/>
      <c r="U26" s="116"/>
    </row>
    <row r="27" spans="1:24">
      <c r="A27" s="123" t="s">
        <v>186</v>
      </c>
      <c r="B27" s="123"/>
      <c r="C27" s="123"/>
      <c r="D27" s="130" t="s">
        <v>187</v>
      </c>
      <c r="E27" s="124"/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13"/>
      <c r="S27" s="105"/>
      <c r="T27" s="116"/>
      <c r="U27" s="116"/>
    </row>
    <row r="28" spans="1:24">
      <c r="A28" s="123" t="s">
        <v>188</v>
      </c>
      <c r="B28" s="123"/>
      <c r="C28" s="123"/>
      <c r="D28" s="123" t="s">
        <v>189</v>
      </c>
      <c r="E28" s="124"/>
      <c r="F28" s="122">
        <v>191835</v>
      </c>
      <c r="G28" s="122">
        <v>228959</v>
      </c>
      <c r="H28" s="122">
        <v>259535</v>
      </c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13"/>
      <c r="S28" s="105"/>
      <c r="T28" s="116"/>
      <c r="U28" s="116"/>
    </row>
    <row r="29" spans="1:24">
      <c r="A29" s="114" t="s">
        <v>190</v>
      </c>
      <c r="B29" s="114"/>
      <c r="C29" s="114"/>
      <c r="D29" s="115" t="s">
        <v>191</v>
      </c>
      <c r="E29" s="115"/>
      <c r="F29" s="116">
        <v>2092</v>
      </c>
      <c r="G29" s="116">
        <v>441</v>
      </c>
      <c r="H29" s="116">
        <v>12814</v>
      </c>
      <c r="I29" s="116">
        <v>374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374</v>
      </c>
      <c r="Q29" s="116">
        <v>374</v>
      </c>
      <c r="R29" s="113"/>
      <c r="S29" s="105"/>
      <c r="T29" s="116"/>
      <c r="U29" s="116"/>
    </row>
    <row r="30" spans="1:24">
      <c r="A30" s="114"/>
      <c r="B30" s="114"/>
      <c r="C30" s="114"/>
      <c r="D30" s="115"/>
      <c r="E30" s="115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3"/>
      <c r="S30" s="105"/>
      <c r="T30" s="116"/>
      <c r="U30" s="116"/>
      <c r="V30" s="118"/>
      <c r="W30" s="118"/>
      <c r="X30" s="118"/>
    </row>
    <row r="31" spans="1:24">
      <c r="A31" s="111">
        <v>3</v>
      </c>
      <c r="B31" s="109" t="s">
        <v>192</v>
      </c>
      <c r="C31" s="109"/>
      <c r="D31" s="109"/>
      <c r="E31" s="109"/>
      <c r="F31" s="112">
        <v>-456315</v>
      </c>
      <c r="G31" s="112">
        <v>-454320.88933999999</v>
      </c>
      <c r="H31" s="112">
        <v>-314815.14554965403</v>
      </c>
      <c r="I31" s="112">
        <v>6719</v>
      </c>
      <c r="J31" s="112">
        <v>-64</v>
      </c>
      <c r="K31" s="112">
        <v>246</v>
      </c>
      <c r="L31" s="112">
        <v>261</v>
      </c>
      <c r="M31" s="112">
        <v>0</v>
      </c>
      <c r="N31" s="112">
        <v>0</v>
      </c>
      <c r="O31" s="112">
        <v>443</v>
      </c>
      <c r="P31" s="112">
        <v>7162</v>
      </c>
      <c r="Q31" s="112">
        <v>7162</v>
      </c>
      <c r="R31" s="113"/>
      <c r="S31" s="105"/>
      <c r="T31" s="116"/>
      <c r="U31" s="116"/>
    </row>
    <row r="32" spans="1:24">
      <c r="A32" s="115"/>
      <c r="B32" s="115"/>
      <c r="C32" s="115"/>
      <c r="D32" s="115"/>
      <c r="E32" s="11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3"/>
      <c r="S32" s="105"/>
      <c r="T32" s="116"/>
      <c r="U32" s="116"/>
    </row>
    <row r="33" spans="1:22">
      <c r="A33" s="111">
        <v>4</v>
      </c>
      <c r="B33" s="109" t="s">
        <v>193</v>
      </c>
      <c r="C33" s="109"/>
      <c r="D33" s="109"/>
      <c r="E33" s="109"/>
      <c r="F33" s="112">
        <v>98363</v>
      </c>
      <c r="G33" s="112">
        <v>87408.715450000003</v>
      </c>
      <c r="H33" s="112">
        <v>184540</v>
      </c>
      <c r="I33" s="112">
        <v>1881</v>
      </c>
      <c r="J33" s="112">
        <v>0</v>
      </c>
      <c r="K33" s="112">
        <v>4</v>
      </c>
      <c r="L33" s="112">
        <v>16</v>
      </c>
      <c r="M33" s="112">
        <v>0</v>
      </c>
      <c r="N33" s="112">
        <v>0</v>
      </c>
      <c r="O33" s="112">
        <v>20</v>
      </c>
      <c r="P33" s="112">
        <v>1901</v>
      </c>
      <c r="Q33" s="112">
        <v>1901</v>
      </c>
      <c r="R33" s="113"/>
      <c r="S33" s="105"/>
      <c r="T33" s="116"/>
      <c r="U33" s="116"/>
    </row>
    <row r="34" spans="1:22">
      <c r="A34" s="114">
        <v>4.0999999999999996</v>
      </c>
      <c r="B34" s="114"/>
      <c r="C34" s="115" t="s">
        <v>194</v>
      </c>
      <c r="D34" s="115"/>
      <c r="E34" s="115"/>
      <c r="F34" s="116">
        <v>40312</v>
      </c>
      <c r="G34" s="116">
        <v>38681.996090000001</v>
      </c>
      <c r="H34" s="116">
        <v>35614</v>
      </c>
      <c r="I34" s="116">
        <v>46</v>
      </c>
      <c r="J34" s="116">
        <v>0</v>
      </c>
      <c r="K34" s="116">
        <v>0</v>
      </c>
      <c r="L34" s="116">
        <v>15</v>
      </c>
      <c r="M34" s="116">
        <v>0</v>
      </c>
      <c r="N34" s="116">
        <v>0</v>
      </c>
      <c r="O34" s="116">
        <v>15</v>
      </c>
      <c r="P34" s="116">
        <v>61</v>
      </c>
      <c r="Q34" s="116">
        <v>61</v>
      </c>
      <c r="R34" s="113"/>
      <c r="S34" s="105"/>
      <c r="T34" s="116"/>
      <c r="U34" s="116"/>
      <c r="V34" s="113"/>
    </row>
    <row r="35" spans="1:22">
      <c r="A35" s="123">
        <v>4.2</v>
      </c>
      <c r="B35" s="123"/>
      <c r="C35" s="124" t="s">
        <v>195</v>
      </c>
      <c r="D35" s="124"/>
      <c r="E35" s="124"/>
      <c r="F35" s="122">
        <v>14219</v>
      </c>
      <c r="G35" s="122">
        <v>15970.719359999999</v>
      </c>
      <c r="H35" s="122">
        <v>34890</v>
      </c>
      <c r="I35" s="122">
        <v>65</v>
      </c>
      <c r="J35" s="122">
        <v>0</v>
      </c>
      <c r="K35" s="122">
        <v>2</v>
      </c>
      <c r="L35" s="122">
        <v>1</v>
      </c>
      <c r="M35" s="122">
        <v>0</v>
      </c>
      <c r="N35" s="122">
        <v>0</v>
      </c>
      <c r="O35" s="122">
        <v>3</v>
      </c>
      <c r="P35" s="122">
        <v>68</v>
      </c>
      <c r="Q35" s="122">
        <v>68</v>
      </c>
      <c r="R35" s="113"/>
      <c r="S35" s="105"/>
      <c r="T35" s="131"/>
      <c r="U35" s="116"/>
    </row>
    <row r="36" spans="1:22">
      <c r="A36" s="123">
        <v>4.3</v>
      </c>
      <c r="B36" s="123"/>
      <c r="C36" s="124" t="s">
        <v>196</v>
      </c>
      <c r="D36" s="124"/>
      <c r="E36" s="124"/>
      <c r="F36" s="122">
        <v>43832</v>
      </c>
      <c r="G36" s="122">
        <v>32756</v>
      </c>
      <c r="H36" s="122">
        <v>114036</v>
      </c>
      <c r="I36" s="122">
        <v>1770</v>
      </c>
      <c r="J36" s="122">
        <v>0</v>
      </c>
      <c r="K36" s="122">
        <v>2</v>
      </c>
      <c r="L36" s="122">
        <v>0</v>
      </c>
      <c r="M36" s="122">
        <v>0</v>
      </c>
      <c r="N36" s="122">
        <v>0</v>
      </c>
      <c r="O36" s="122">
        <v>2</v>
      </c>
      <c r="P36" s="122">
        <v>1772</v>
      </c>
      <c r="Q36" s="122">
        <v>1772</v>
      </c>
      <c r="R36" s="113"/>
      <c r="S36" s="119"/>
      <c r="T36" s="131"/>
      <c r="U36" s="116"/>
    </row>
    <row r="37" spans="1:22">
      <c r="A37" s="114"/>
      <c r="B37" s="114"/>
      <c r="C37" s="114"/>
      <c r="D37" s="115"/>
      <c r="E37" s="115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3"/>
      <c r="S37" s="105"/>
      <c r="T37" s="116"/>
      <c r="U37" s="116"/>
    </row>
    <row r="38" spans="1:22">
      <c r="A38" s="111">
        <v>5</v>
      </c>
      <c r="B38" s="109" t="s">
        <v>197</v>
      </c>
      <c r="C38" s="109"/>
      <c r="D38" s="109"/>
      <c r="E38" s="109"/>
      <c r="F38" s="112">
        <v>637845</v>
      </c>
      <c r="G38" s="112">
        <v>997580.68675999995</v>
      </c>
      <c r="H38" s="112">
        <v>1101293</v>
      </c>
      <c r="I38" s="112">
        <v>16365</v>
      </c>
      <c r="J38" s="112">
        <v>115</v>
      </c>
      <c r="K38" s="112">
        <v>118</v>
      </c>
      <c r="L38" s="112">
        <v>133</v>
      </c>
      <c r="M38" s="112">
        <v>0</v>
      </c>
      <c r="N38" s="112">
        <v>0</v>
      </c>
      <c r="O38" s="112">
        <v>366</v>
      </c>
      <c r="P38" s="112">
        <v>16731</v>
      </c>
      <c r="Q38" s="112">
        <v>16731</v>
      </c>
      <c r="R38" s="113"/>
      <c r="S38" s="132"/>
      <c r="T38" s="116"/>
      <c r="U38" s="116"/>
    </row>
    <row r="39" spans="1:22">
      <c r="A39" s="114">
        <v>5.0999999999999996</v>
      </c>
      <c r="B39" s="114"/>
      <c r="C39" s="109" t="s">
        <v>198</v>
      </c>
      <c r="D39" s="109"/>
      <c r="E39" s="109"/>
      <c r="F39" s="112">
        <v>637845</v>
      </c>
      <c r="G39" s="112">
        <v>630115.02675999992</v>
      </c>
      <c r="H39" s="112">
        <v>700995</v>
      </c>
      <c r="I39" s="112">
        <v>16365</v>
      </c>
      <c r="J39" s="112">
        <v>115</v>
      </c>
      <c r="K39" s="112">
        <v>118</v>
      </c>
      <c r="L39" s="112">
        <v>133</v>
      </c>
      <c r="M39" s="112">
        <v>0</v>
      </c>
      <c r="N39" s="112">
        <v>0</v>
      </c>
      <c r="O39" s="112">
        <v>366</v>
      </c>
      <c r="P39" s="112">
        <v>16731</v>
      </c>
      <c r="Q39" s="112">
        <v>16731</v>
      </c>
      <c r="S39" s="113"/>
      <c r="T39" s="116"/>
      <c r="U39" s="116"/>
    </row>
    <row r="40" spans="1:22">
      <c r="A40" s="114" t="s">
        <v>199</v>
      </c>
      <c r="B40" s="114"/>
      <c r="C40" s="114"/>
      <c r="D40" s="115" t="s">
        <v>200</v>
      </c>
      <c r="E40" s="115"/>
      <c r="F40" s="116">
        <v>367996</v>
      </c>
      <c r="G40" s="116">
        <v>341102.95961999998</v>
      </c>
      <c r="H40" s="116">
        <v>366310</v>
      </c>
      <c r="I40" s="116">
        <v>1</v>
      </c>
      <c r="J40" s="116">
        <v>13</v>
      </c>
      <c r="K40" s="116">
        <v>0</v>
      </c>
      <c r="L40" s="116">
        <v>0</v>
      </c>
      <c r="M40" s="116">
        <v>0</v>
      </c>
      <c r="N40" s="116">
        <v>0</v>
      </c>
      <c r="O40" s="116">
        <v>13</v>
      </c>
      <c r="P40" s="116">
        <v>14</v>
      </c>
      <c r="Q40" s="116">
        <v>14</v>
      </c>
      <c r="R40" s="113"/>
      <c r="S40" s="132"/>
      <c r="T40" s="116"/>
      <c r="U40" s="116"/>
    </row>
    <row r="41" spans="1:22">
      <c r="A41" s="114" t="s">
        <v>201</v>
      </c>
      <c r="B41" s="114"/>
      <c r="C41" s="114"/>
      <c r="D41" s="115" t="s">
        <v>202</v>
      </c>
      <c r="E41" s="115"/>
      <c r="F41" s="116">
        <v>140715</v>
      </c>
      <c r="G41" s="116">
        <v>120850.04652</v>
      </c>
      <c r="H41" s="116">
        <v>163485</v>
      </c>
      <c r="I41" s="116">
        <v>0</v>
      </c>
      <c r="J41" s="116">
        <v>102</v>
      </c>
      <c r="K41" s="116">
        <v>51</v>
      </c>
      <c r="L41" s="116">
        <v>112</v>
      </c>
      <c r="M41" s="116">
        <v>0</v>
      </c>
      <c r="N41" s="116">
        <v>0</v>
      </c>
      <c r="O41" s="116">
        <v>265</v>
      </c>
      <c r="P41" s="116">
        <v>265</v>
      </c>
      <c r="Q41" s="116">
        <v>265</v>
      </c>
      <c r="R41" s="113"/>
      <c r="S41" s="133"/>
      <c r="T41" s="116"/>
      <c r="U41" s="116"/>
    </row>
    <row r="42" spans="1:22">
      <c r="A42" s="123" t="s">
        <v>203</v>
      </c>
      <c r="B42" s="123"/>
      <c r="C42" s="123"/>
      <c r="D42" s="124" t="s">
        <v>204</v>
      </c>
      <c r="E42" s="124"/>
      <c r="F42" s="122">
        <v>13116</v>
      </c>
      <c r="G42" s="122">
        <v>12802.292799999999</v>
      </c>
      <c r="H42" s="122">
        <v>15618</v>
      </c>
      <c r="I42" s="122">
        <v>0</v>
      </c>
      <c r="J42" s="122">
        <v>0</v>
      </c>
      <c r="K42" s="122">
        <v>59</v>
      </c>
      <c r="L42" s="122">
        <v>21</v>
      </c>
      <c r="M42" s="122">
        <v>0</v>
      </c>
      <c r="N42" s="122">
        <v>0</v>
      </c>
      <c r="O42" s="122">
        <v>80</v>
      </c>
      <c r="P42" s="122">
        <v>80</v>
      </c>
      <c r="Q42" s="122">
        <v>80</v>
      </c>
      <c r="R42" s="113"/>
      <c r="S42" s="119"/>
      <c r="T42" s="116"/>
      <c r="U42" s="116"/>
    </row>
    <row r="43" spans="1:22">
      <c r="A43" s="114" t="s">
        <v>205</v>
      </c>
      <c r="B43" s="114"/>
      <c r="C43" s="114"/>
      <c r="D43" s="115" t="s">
        <v>206</v>
      </c>
      <c r="E43" s="115"/>
      <c r="F43" s="116">
        <v>23497</v>
      </c>
      <c r="G43" s="116">
        <v>19816.72782</v>
      </c>
      <c r="H43" s="116">
        <v>25381</v>
      </c>
      <c r="I43" s="116">
        <v>59</v>
      </c>
      <c r="J43" s="116">
        <v>0</v>
      </c>
      <c r="K43" s="116">
        <v>8</v>
      </c>
      <c r="L43" s="116">
        <v>0</v>
      </c>
      <c r="M43" s="116">
        <v>0</v>
      </c>
      <c r="N43" s="116">
        <v>0</v>
      </c>
      <c r="O43" s="116">
        <v>8</v>
      </c>
      <c r="P43" s="116">
        <v>67</v>
      </c>
      <c r="Q43" s="116">
        <v>67</v>
      </c>
      <c r="R43" s="113"/>
      <c r="S43" s="105"/>
      <c r="T43" s="116"/>
      <c r="U43" s="116"/>
    </row>
    <row r="44" spans="1:22">
      <c r="A44" s="114" t="s">
        <v>207</v>
      </c>
      <c r="B44" s="114"/>
      <c r="C44" s="114"/>
      <c r="D44" s="115" t="s">
        <v>208</v>
      </c>
      <c r="E44" s="115"/>
      <c r="F44" s="116">
        <v>50369</v>
      </c>
      <c r="G44" s="116">
        <v>79069</v>
      </c>
      <c r="H44" s="116">
        <v>68011</v>
      </c>
      <c r="I44" s="116">
        <v>16305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16305</v>
      </c>
      <c r="Q44" s="116">
        <v>16305</v>
      </c>
      <c r="R44" s="113"/>
      <c r="S44" s="105"/>
      <c r="T44" s="116"/>
      <c r="U44" s="116"/>
    </row>
    <row r="45" spans="1:22">
      <c r="A45" s="123" t="s">
        <v>209</v>
      </c>
      <c r="B45" s="123"/>
      <c r="C45" s="123"/>
      <c r="D45" s="124" t="s">
        <v>210</v>
      </c>
      <c r="E45" s="124"/>
      <c r="F45" s="122">
        <v>42152</v>
      </c>
      <c r="G45" s="122">
        <v>56474</v>
      </c>
      <c r="H45" s="122">
        <v>62190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2">
        <v>0</v>
      </c>
      <c r="R45" s="113"/>
      <c r="S45" s="105"/>
      <c r="T45" s="116"/>
      <c r="U45" s="116"/>
    </row>
    <row r="46" spans="1:22">
      <c r="A46" s="114">
        <v>5.2</v>
      </c>
      <c r="B46" s="519" t="s">
        <v>211</v>
      </c>
      <c r="C46" s="519"/>
      <c r="D46" s="519"/>
      <c r="E46" s="519"/>
      <c r="F46" s="112">
        <v>0</v>
      </c>
      <c r="G46" s="112">
        <v>367465.66</v>
      </c>
      <c r="H46" s="112">
        <v>400298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  <c r="O46" s="112">
        <v>0</v>
      </c>
      <c r="P46" s="112">
        <v>0</v>
      </c>
      <c r="Q46" s="112">
        <v>0</v>
      </c>
      <c r="R46" s="113"/>
      <c r="S46" s="105"/>
      <c r="T46" s="116"/>
      <c r="U46" s="116"/>
    </row>
    <row r="47" spans="1:22">
      <c r="A47" s="111"/>
      <c r="B47" s="111"/>
      <c r="C47" s="111"/>
      <c r="D47" s="109"/>
      <c r="E47" s="109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3"/>
      <c r="S47" s="105"/>
      <c r="T47" s="116"/>
      <c r="U47" s="116"/>
    </row>
    <row r="48" spans="1:22" ht="15.75" thickBot="1">
      <c r="A48" s="111">
        <v>6</v>
      </c>
      <c r="B48" s="109" t="s">
        <v>212</v>
      </c>
      <c r="C48" s="109"/>
      <c r="D48" s="109"/>
      <c r="E48" s="109"/>
      <c r="F48" s="134">
        <v>-539482</v>
      </c>
      <c r="G48" s="134">
        <v>-910171.97130999994</v>
      </c>
      <c r="H48" s="134">
        <v>-916753</v>
      </c>
      <c r="I48" s="134">
        <v>-14484</v>
      </c>
      <c r="J48" s="134">
        <v>-115</v>
      </c>
      <c r="K48" s="134">
        <v>-114</v>
      </c>
      <c r="L48" s="134">
        <v>-117</v>
      </c>
      <c r="M48" s="134">
        <v>0</v>
      </c>
      <c r="N48" s="134">
        <v>0</v>
      </c>
      <c r="O48" s="134">
        <v>-346</v>
      </c>
      <c r="P48" s="134">
        <v>-14830</v>
      </c>
      <c r="Q48" s="112">
        <v>-14830</v>
      </c>
      <c r="R48" s="113"/>
      <c r="S48" s="105"/>
      <c r="T48" s="116"/>
      <c r="U48" s="116"/>
    </row>
    <row r="49" spans="1:23" ht="15.75" thickBot="1">
      <c r="A49" s="135">
        <v>7</v>
      </c>
      <c r="B49" s="136" t="s">
        <v>213</v>
      </c>
      <c r="C49" s="136"/>
      <c r="D49" s="136"/>
      <c r="E49" s="137"/>
      <c r="F49" s="138">
        <v>-995797</v>
      </c>
      <c r="G49" s="138">
        <v>-1364492.8606499999</v>
      </c>
      <c r="H49" s="138">
        <v>-1231568.145549654</v>
      </c>
      <c r="I49" s="138">
        <v>-7765</v>
      </c>
      <c r="J49" s="138">
        <v>-179</v>
      </c>
      <c r="K49" s="138">
        <v>132</v>
      </c>
      <c r="L49" s="138">
        <v>144</v>
      </c>
      <c r="M49" s="138">
        <v>0</v>
      </c>
      <c r="N49" s="138">
        <v>0</v>
      </c>
      <c r="O49" s="138">
        <v>97</v>
      </c>
      <c r="P49" s="138">
        <v>-7668</v>
      </c>
      <c r="Q49" s="138">
        <v>-7668</v>
      </c>
      <c r="R49" s="113"/>
      <c r="S49" s="105"/>
      <c r="T49" s="116"/>
      <c r="U49" s="116"/>
    </row>
    <row r="50" spans="1:23" s="142" customFormat="1" ht="18.75" customHeight="1">
      <c r="A50" s="520"/>
      <c r="B50" s="520"/>
      <c r="C50" s="520"/>
      <c r="D50" s="520"/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139"/>
      <c r="P50" s="139"/>
      <c r="Q50" s="139"/>
      <c r="R50" s="140"/>
      <c r="S50" s="141"/>
      <c r="T50" s="116"/>
      <c r="U50" s="116"/>
    </row>
    <row r="51" spans="1:23" ht="16.5" customHeight="1">
      <c r="A51" s="92" t="s">
        <v>214</v>
      </c>
      <c r="F51" s="143"/>
      <c r="G51" s="143"/>
      <c r="H51" s="143"/>
      <c r="I51" s="145"/>
      <c r="J51" s="145"/>
      <c r="K51" s="145"/>
      <c r="L51" s="145"/>
      <c r="M51" s="145"/>
      <c r="N51" s="146"/>
      <c r="O51" s="147"/>
      <c r="P51" s="144"/>
      <c r="Q51" s="144"/>
      <c r="S51" s="105"/>
      <c r="T51" s="116"/>
      <c r="U51" s="116"/>
    </row>
    <row r="52" spans="1:23" ht="14.25" customHeight="1">
      <c r="A52" s="523" t="s">
        <v>215</v>
      </c>
      <c r="B52" s="523"/>
      <c r="C52" s="523"/>
      <c r="D52" s="523"/>
      <c r="E52" s="523"/>
      <c r="F52" s="148"/>
      <c r="G52" s="148"/>
      <c r="H52" s="148"/>
      <c r="I52" s="145"/>
      <c r="J52" s="145"/>
      <c r="K52" s="145"/>
      <c r="L52" s="145"/>
      <c r="M52" s="145"/>
      <c r="N52" s="146"/>
      <c r="O52" s="145"/>
      <c r="P52" s="139"/>
      <c r="Q52" s="144"/>
      <c r="S52" s="105"/>
      <c r="T52" s="116"/>
      <c r="U52" s="116"/>
    </row>
    <row r="53" spans="1:23" ht="14.25" customHeight="1">
      <c r="A53" s="144"/>
      <c r="B53" s="144"/>
      <c r="C53" s="144"/>
      <c r="D53" s="148"/>
      <c r="E53" s="148"/>
      <c r="F53" s="148"/>
      <c r="G53" s="148"/>
      <c r="H53" s="148"/>
      <c r="I53" s="145"/>
      <c r="J53" s="149"/>
      <c r="K53" s="149"/>
      <c r="L53" s="149"/>
      <c r="M53" s="149"/>
      <c r="N53" s="146"/>
      <c r="O53" s="145"/>
      <c r="P53" s="139"/>
      <c r="Q53" s="144"/>
      <c r="S53" s="105"/>
      <c r="T53" s="116"/>
      <c r="U53" s="116"/>
    </row>
    <row r="54" spans="1:23" ht="14.25" customHeight="1">
      <c r="A54" s="150"/>
      <c r="B54" s="144"/>
      <c r="C54" s="144"/>
      <c r="D54" s="148"/>
      <c r="E54" s="151"/>
      <c r="F54" s="148"/>
      <c r="G54" s="148"/>
      <c r="H54" s="148"/>
      <c r="I54" s="149"/>
      <c r="J54" s="149"/>
      <c r="K54" s="149"/>
      <c r="L54" s="149"/>
      <c r="M54" s="149"/>
      <c r="N54" s="152"/>
      <c r="O54" s="153"/>
      <c r="P54" s="144"/>
      <c r="Q54" s="144"/>
      <c r="R54" s="154"/>
      <c r="V54" s="154"/>
      <c r="W54" s="154"/>
    </row>
    <row r="55" spans="1:23" ht="14.25" customHeight="1">
      <c r="D55" s="155"/>
      <c r="E55" s="151"/>
      <c r="F55" s="148"/>
      <c r="G55" s="148"/>
      <c r="H55" s="148"/>
      <c r="I55" s="149"/>
      <c r="J55" s="149"/>
      <c r="K55" s="149"/>
      <c r="L55" s="149"/>
      <c r="M55" s="149"/>
      <c r="N55" s="156"/>
      <c r="P55" s="92"/>
      <c r="Q55" s="92"/>
      <c r="R55" s="154"/>
      <c r="S55" s="105"/>
      <c r="T55" s="116"/>
      <c r="U55" s="116"/>
    </row>
    <row r="56" spans="1:23" ht="14.25" customHeight="1">
      <c r="D56" s="148"/>
      <c r="E56" s="151"/>
      <c r="F56" s="148"/>
      <c r="G56" s="148"/>
      <c r="H56" s="148"/>
      <c r="I56" s="149"/>
      <c r="J56" s="149"/>
      <c r="K56" s="149"/>
      <c r="L56" s="149"/>
      <c r="M56" s="149"/>
      <c r="N56" s="157"/>
      <c r="P56" s="149"/>
      <c r="Q56" s="149"/>
      <c r="S56" s="105"/>
      <c r="T56" s="116"/>
      <c r="U56" s="116"/>
    </row>
    <row r="57" spans="1:23" ht="14.25" customHeight="1">
      <c r="D57" s="148"/>
      <c r="E57" s="151"/>
      <c r="F57" s="148"/>
      <c r="G57" s="148"/>
      <c r="H57" s="148"/>
      <c r="I57" s="158"/>
      <c r="J57" s="158"/>
      <c r="K57" s="158"/>
      <c r="L57" s="158"/>
      <c r="M57" s="158"/>
      <c r="N57" s="157"/>
      <c r="P57" s="149"/>
      <c r="Q57" s="149"/>
      <c r="S57" s="105"/>
      <c r="T57" s="116"/>
      <c r="U57" s="116"/>
    </row>
    <row r="58" spans="1:23" ht="15.75">
      <c r="D58" s="155"/>
      <c r="E58" s="151"/>
      <c r="F58" s="148"/>
      <c r="G58" s="148"/>
      <c r="H58" s="148"/>
      <c r="N58" s="157"/>
      <c r="P58" s="149"/>
      <c r="Q58" s="149"/>
      <c r="S58" s="105"/>
      <c r="T58" s="116"/>
      <c r="U58" s="116"/>
    </row>
    <row r="59" spans="1:23" ht="15.75">
      <c r="E59" s="151"/>
      <c r="F59" s="148"/>
      <c r="G59" s="148"/>
      <c r="H59" s="148"/>
      <c r="I59" s="149"/>
      <c r="J59" s="149"/>
      <c r="K59" s="149"/>
      <c r="L59" s="149"/>
      <c r="M59" s="149"/>
      <c r="N59" s="157"/>
      <c r="O59" s="149"/>
      <c r="P59" s="149"/>
      <c r="Q59" s="149"/>
      <c r="S59" s="105"/>
      <c r="T59" s="116"/>
      <c r="U59" s="116"/>
    </row>
    <row r="60" spans="1:23" ht="15.75">
      <c r="E60" s="159"/>
      <c r="F60" s="148"/>
      <c r="G60" s="148"/>
      <c r="H60" s="148"/>
      <c r="I60" s="149"/>
      <c r="J60" s="149"/>
      <c r="K60" s="149"/>
      <c r="L60" s="149"/>
      <c r="M60" s="149"/>
      <c r="N60" s="157"/>
      <c r="O60" s="149"/>
      <c r="S60" s="105"/>
      <c r="T60" s="116"/>
      <c r="U60" s="116"/>
    </row>
    <row r="61" spans="1:23">
      <c r="D61" s="148"/>
      <c r="E61" s="160"/>
      <c r="F61" s="148"/>
      <c r="G61" s="148"/>
      <c r="H61" s="148"/>
      <c r="I61" s="149"/>
      <c r="J61" s="149"/>
      <c r="K61" s="149"/>
      <c r="L61" s="149"/>
      <c r="M61" s="149"/>
      <c r="N61" s="157"/>
      <c r="S61" s="105"/>
      <c r="T61" s="116"/>
      <c r="U61" s="116"/>
    </row>
    <row r="62" spans="1:23" ht="13.5" customHeight="1">
      <c r="D62" s="148"/>
      <c r="E62" s="148"/>
      <c r="F62" s="148"/>
      <c r="G62" s="148"/>
      <c r="H62" s="148"/>
      <c r="N62" s="157"/>
      <c r="S62" s="116"/>
      <c r="T62" s="116"/>
      <c r="U62" s="116"/>
    </row>
    <row r="63" spans="1:23" ht="13.5" customHeight="1">
      <c r="D63" s="148"/>
      <c r="E63" s="148"/>
      <c r="F63" s="148"/>
      <c r="G63" s="148"/>
      <c r="H63" s="148"/>
      <c r="N63" s="157"/>
      <c r="S63" s="116"/>
      <c r="T63" s="116"/>
      <c r="U63" s="116"/>
    </row>
    <row r="64" spans="1:23">
      <c r="D64" s="148"/>
      <c r="E64" s="160"/>
      <c r="F64" s="148"/>
      <c r="G64" s="148"/>
      <c r="H64" s="148"/>
      <c r="N64" s="157"/>
      <c r="S64" s="116"/>
      <c r="T64" s="116"/>
      <c r="U64" s="116"/>
    </row>
    <row r="65" spans="4:21">
      <c r="D65" s="148"/>
      <c r="E65" s="160"/>
      <c r="F65" s="148"/>
      <c r="G65" s="148"/>
      <c r="H65" s="148"/>
      <c r="S65" s="116"/>
      <c r="T65" s="116"/>
      <c r="U65" s="116"/>
    </row>
    <row r="66" spans="4:21">
      <c r="D66" s="148"/>
      <c r="E66" s="160"/>
      <c r="F66" s="148"/>
      <c r="G66" s="148"/>
      <c r="H66" s="148"/>
      <c r="S66" s="116"/>
      <c r="T66" s="116"/>
      <c r="U66" s="116"/>
    </row>
    <row r="67" spans="4:21">
      <c r="S67" s="116"/>
      <c r="T67" s="116"/>
      <c r="U67" s="116"/>
    </row>
    <row r="68" spans="4:21">
      <c r="S68" s="116"/>
      <c r="T68" s="116"/>
      <c r="U68" s="116"/>
    </row>
    <row r="69" spans="4:21">
      <c r="S69" s="116"/>
      <c r="T69" s="116"/>
      <c r="U69" s="116"/>
    </row>
    <row r="70" spans="4:21" ht="20.25" customHeight="1">
      <c r="S70" s="116"/>
      <c r="T70" s="116"/>
      <c r="U70" s="116"/>
    </row>
    <row r="77" spans="4:21">
      <c r="N77" s="162"/>
    </row>
    <row r="78" spans="4:21">
      <c r="N78" s="162"/>
    </row>
    <row r="79" spans="4:21">
      <c r="N79" s="162"/>
    </row>
  </sheetData>
  <mergeCells count="12">
    <mergeCell ref="A52:E52"/>
    <mergeCell ref="I4:P4"/>
    <mergeCell ref="A1:E1"/>
    <mergeCell ref="A2:E2"/>
    <mergeCell ref="A3:E3"/>
    <mergeCell ref="B4:E5"/>
    <mergeCell ref="F4:F5"/>
    <mergeCell ref="Q4:Q5"/>
    <mergeCell ref="B46:E46"/>
    <mergeCell ref="A50:N50"/>
    <mergeCell ref="G4:G5"/>
    <mergeCell ref="H4:H5"/>
  </mergeCells>
  <printOptions horizontalCentered="1" verticalCentered="1"/>
  <pageMargins left="0.51181102362204722" right="0.39370078740157483" top="0.59055118110236227" bottom="0" header="0" footer="0"/>
  <pageSetup paperSize="120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9"/>
  <sheetViews>
    <sheetView zoomScale="70" zoomScaleNormal="70" workbookViewId="0">
      <pane xSplit="1" ySplit="6" topLeftCell="B28" activePane="bottomRight" state="frozen"/>
      <selection activeCell="U20" sqref="U20"/>
      <selection pane="topRight" activeCell="U20" sqref="U20"/>
      <selection pane="bottomLeft" activeCell="U20" sqref="U20"/>
      <selection pane="bottomRight" activeCell="B5" sqref="B5"/>
    </sheetView>
  </sheetViews>
  <sheetFormatPr baseColWidth="10" defaultColWidth="10.88671875" defaultRowHeight="15"/>
  <cols>
    <col min="1" max="1" width="53.77734375" style="176" customWidth="1"/>
    <col min="2" max="5" width="11.21875" style="176" customWidth="1"/>
    <col min="6" max="9" width="12.88671875" style="176" customWidth="1"/>
    <col min="10" max="16384" width="10.88671875" style="165"/>
  </cols>
  <sheetData>
    <row r="1" spans="1:9" ht="15.75">
      <c r="A1" s="163" t="s">
        <v>216</v>
      </c>
      <c r="B1" s="164"/>
      <c r="C1" s="164"/>
      <c r="D1" s="164"/>
      <c r="E1" s="164"/>
      <c r="F1" s="164"/>
      <c r="G1" s="164"/>
      <c r="H1" s="164"/>
      <c r="I1" s="164"/>
    </row>
    <row r="2" spans="1:9" ht="18.75" customHeight="1">
      <c r="A2" s="166" t="s">
        <v>217</v>
      </c>
      <c r="B2" s="167"/>
      <c r="C2" s="167"/>
      <c r="D2" s="167"/>
      <c r="E2" s="167"/>
      <c r="F2" s="167"/>
      <c r="G2" s="167"/>
      <c r="H2" s="167"/>
      <c r="I2" s="167"/>
    </row>
    <row r="3" spans="1:9" ht="20.25" thickBot="1">
      <c r="A3" s="168" t="s">
        <v>218</v>
      </c>
      <c r="B3" s="169"/>
      <c r="C3" s="169"/>
      <c r="D3" s="169"/>
      <c r="E3" s="169"/>
      <c r="F3" s="169"/>
      <c r="G3" s="169"/>
      <c r="H3" s="169"/>
      <c r="I3" s="169"/>
    </row>
    <row r="4" spans="1:9" ht="16.5" customHeight="1">
      <c r="A4" s="170"/>
      <c r="B4" s="171"/>
      <c r="C4" s="171"/>
      <c r="D4" s="171"/>
      <c r="E4" s="530" t="s">
        <v>6</v>
      </c>
      <c r="F4" s="530"/>
      <c r="G4" s="530"/>
      <c r="H4" s="530"/>
      <c r="I4" s="170"/>
    </row>
    <row r="5" spans="1:9">
      <c r="A5" s="172" t="s">
        <v>8</v>
      </c>
      <c r="B5" s="173">
        <v>2014</v>
      </c>
      <c r="C5" s="173">
        <v>2015</v>
      </c>
      <c r="D5" s="173">
        <v>2016</v>
      </c>
      <c r="E5" s="173" t="s">
        <v>9</v>
      </c>
      <c r="F5" s="174" t="s">
        <v>11</v>
      </c>
      <c r="G5" s="174" t="s">
        <v>13</v>
      </c>
      <c r="H5" s="173" t="s">
        <v>84</v>
      </c>
      <c r="I5" s="173" t="s">
        <v>15</v>
      </c>
    </row>
    <row r="6" spans="1:9" s="176" customFormat="1" ht="16.5" customHeight="1">
      <c r="A6" s="175" t="s">
        <v>219</v>
      </c>
      <c r="B6" s="175"/>
      <c r="C6" s="175"/>
      <c r="D6" s="175"/>
      <c r="E6" s="175"/>
      <c r="F6" s="175"/>
      <c r="G6" s="175"/>
      <c r="H6" s="175"/>
      <c r="I6" s="175"/>
    </row>
    <row r="7" spans="1:9" s="176" customFormat="1" ht="15" customHeight="1">
      <c r="A7" s="177"/>
      <c r="G7" s="178"/>
      <c r="H7" s="178"/>
    </row>
    <row r="8" spans="1:9" s="176" customFormat="1">
      <c r="A8" s="177" t="s">
        <v>220</v>
      </c>
      <c r="B8" s="179">
        <v>5598.1284145420996</v>
      </c>
      <c r="C8" s="179">
        <v>5641.6716960879712</v>
      </c>
      <c r="D8" s="179">
        <v>-3263.129521417362</v>
      </c>
      <c r="E8" s="179">
        <v>-155.11199999999997</v>
      </c>
      <c r="F8" s="179">
        <v>0</v>
      </c>
      <c r="G8" s="179">
        <v>10.300099999999999</v>
      </c>
      <c r="H8" s="179">
        <v>-144.81189999999998</v>
      </c>
      <c r="I8" s="179">
        <v>-144.81189999999998</v>
      </c>
    </row>
    <row r="9" spans="1:9">
      <c r="A9" s="177"/>
      <c r="B9" s="179"/>
      <c r="C9" s="179"/>
      <c r="D9" s="179"/>
      <c r="E9" s="179"/>
      <c r="F9" s="179"/>
      <c r="G9" s="179"/>
      <c r="H9" s="179"/>
      <c r="I9" s="179"/>
    </row>
    <row r="10" spans="1:9">
      <c r="A10" s="177" t="s">
        <v>221</v>
      </c>
      <c r="B10" s="179">
        <v>-1940.5646372000001</v>
      </c>
      <c r="C10" s="179">
        <v>-105.29020000000003</v>
      </c>
      <c r="D10" s="179">
        <v>-9188.2166100000013</v>
      </c>
      <c r="E10" s="179">
        <v>-176.02100000000002</v>
      </c>
      <c r="F10" s="179">
        <v>0</v>
      </c>
      <c r="G10" s="179">
        <v>0</v>
      </c>
      <c r="H10" s="179">
        <v>-176.02100000000002</v>
      </c>
      <c r="I10" s="179">
        <v>-176.02100000000002</v>
      </c>
    </row>
    <row r="11" spans="1:9">
      <c r="A11" s="177" t="s">
        <v>222</v>
      </c>
      <c r="B11" s="179">
        <v>7642.0711519320994</v>
      </c>
      <c r="C11" s="179">
        <v>5949.1263458146714</v>
      </c>
      <c r="D11" s="179">
        <v>5385.6644069856384</v>
      </c>
      <c r="E11" s="179">
        <v>21.858000000000004</v>
      </c>
      <c r="F11" s="179">
        <v>0</v>
      </c>
      <c r="G11" s="179">
        <v>10.52</v>
      </c>
      <c r="H11" s="179">
        <v>32.378</v>
      </c>
      <c r="I11" s="179">
        <v>32.378</v>
      </c>
    </row>
    <row r="12" spans="1:9">
      <c r="A12" s="180" t="s">
        <v>223</v>
      </c>
      <c r="B12" s="181">
        <v>-103.37810019</v>
      </c>
      <c r="C12" s="181">
        <v>-202.16444972670016</v>
      </c>
      <c r="D12" s="181">
        <v>-114.79731840299999</v>
      </c>
      <c r="E12" s="181">
        <v>-0.94899999999999995</v>
      </c>
      <c r="F12" s="181">
        <v>0</v>
      </c>
      <c r="G12" s="181">
        <v>-0.21990000000000001</v>
      </c>
      <c r="H12" s="181">
        <v>-1.1689000000000001</v>
      </c>
      <c r="I12" s="181">
        <v>-1.1689000000000001</v>
      </c>
    </row>
    <row r="13" spans="1:9">
      <c r="A13" s="180" t="s">
        <v>224</v>
      </c>
      <c r="B13" s="181">
        <v>0</v>
      </c>
      <c r="C13" s="181">
        <v>0</v>
      </c>
      <c r="D13" s="181">
        <v>654.22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</row>
    <row r="14" spans="1:9">
      <c r="A14" s="177"/>
      <c r="B14" s="179"/>
      <c r="C14" s="179"/>
      <c r="D14" s="179"/>
      <c r="E14" s="179"/>
      <c r="F14" s="179"/>
      <c r="G14" s="179"/>
      <c r="H14" s="179"/>
      <c r="I14" s="179"/>
    </row>
    <row r="15" spans="1:9">
      <c r="A15" s="177" t="s">
        <v>225</v>
      </c>
      <c r="B15" s="179">
        <v>-2562.5209372620993</v>
      </c>
      <c r="C15" s="179">
        <v>517.18098289202771</v>
      </c>
      <c r="D15" s="179">
        <v>2739.772033787362</v>
      </c>
      <c r="E15" s="179">
        <v>703.80905432999998</v>
      </c>
      <c r="F15" s="179">
        <v>-882.20331476999991</v>
      </c>
      <c r="G15" s="179">
        <v>-1270.3711135899998</v>
      </c>
      <c r="H15" s="179">
        <v>-566.56205925999984</v>
      </c>
      <c r="I15" s="179">
        <v>-566.56205925999984</v>
      </c>
    </row>
    <row r="16" spans="1:9">
      <c r="A16" s="177"/>
      <c r="B16" s="179"/>
      <c r="C16" s="179"/>
      <c r="D16" s="179"/>
      <c r="E16" s="179"/>
      <c r="F16" s="179"/>
      <c r="G16" s="179"/>
      <c r="H16" s="179"/>
      <c r="I16" s="179"/>
    </row>
    <row r="17" spans="1:9">
      <c r="A17" s="177" t="s">
        <v>226</v>
      </c>
      <c r="B17" s="179">
        <v>-399.31207638984449</v>
      </c>
      <c r="C17" s="179">
        <v>-533.41916665363635</v>
      </c>
      <c r="D17" s="179">
        <v>-306.09525749631075</v>
      </c>
      <c r="E17" s="179">
        <v>7.2671660000001026E-2</v>
      </c>
      <c r="F17" s="179">
        <v>-8.9619850000000003</v>
      </c>
      <c r="G17" s="179">
        <v>-408.34399925481006</v>
      </c>
      <c r="H17" s="179">
        <v>-408.27132759481003</v>
      </c>
      <c r="I17" s="179">
        <v>-408.27132759481003</v>
      </c>
    </row>
    <row r="18" spans="1:9">
      <c r="A18" s="177" t="s">
        <v>227</v>
      </c>
      <c r="B18" s="179">
        <v>-510.9440827854051</v>
      </c>
      <c r="C18" s="179">
        <v>-552.84662430838</v>
      </c>
      <c r="D18" s="179">
        <v>-730.66444136982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</row>
    <row r="19" spans="1:9">
      <c r="A19" s="177" t="s">
        <v>228</v>
      </c>
      <c r="B19" s="179">
        <v>0</v>
      </c>
      <c r="C19" s="179">
        <v>0</v>
      </c>
      <c r="D19" s="179">
        <v>-96.3</v>
      </c>
      <c r="E19" s="179">
        <v>0</v>
      </c>
      <c r="F19" s="179">
        <v>0</v>
      </c>
      <c r="G19" s="179">
        <v>0</v>
      </c>
      <c r="H19" s="179">
        <v>0</v>
      </c>
      <c r="I19" s="179">
        <v>0</v>
      </c>
    </row>
    <row r="20" spans="1:9">
      <c r="A20" s="177" t="s">
        <v>229</v>
      </c>
      <c r="B20" s="179">
        <v>-172.9440827854051</v>
      </c>
      <c r="C20" s="179">
        <v>-179.44662430838002</v>
      </c>
      <c r="D20" s="179">
        <v>-242.26444136981999</v>
      </c>
      <c r="E20" s="179">
        <v>0</v>
      </c>
      <c r="F20" s="179">
        <v>0</v>
      </c>
      <c r="G20" s="179">
        <v>0</v>
      </c>
      <c r="H20" s="179">
        <v>0</v>
      </c>
      <c r="I20" s="179">
        <v>0</v>
      </c>
    </row>
    <row r="21" spans="1:9">
      <c r="A21" s="177" t="s">
        <v>230</v>
      </c>
      <c r="B21" s="179">
        <v>-338</v>
      </c>
      <c r="C21" s="179">
        <v>-373.4</v>
      </c>
      <c r="D21" s="179">
        <v>-392.1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</row>
    <row r="22" spans="1:9">
      <c r="A22" s="180" t="s">
        <v>231</v>
      </c>
      <c r="B22" s="181">
        <v>0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</v>
      </c>
    </row>
    <row r="23" spans="1:9">
      <c r="A23" s="180" t="s">
        <v>232</v>
      </c>
      <c r="B23" s="181">
        <v>4.0916869359999843</v>
      </c>
      <c r="C23" s="181">
        <v>59.543922459999742</v>
      </c>
      <c r="D23" s="181">
        <v>3.0916489999983199E-2</v>
      </c>
      <c r="E23" s="181">
        <v>7.2671660000001026E-2</v>
      </c>
      <c r="F23" s="181">
        <v>-8.9619850000000003</v>
      </c>
      <c r="G23" s="181">
        <v>7.6735339999999042E-2</v>
      </c>
      <c r="H23" s="181">
        <v>0.14940700000000007</v>
      </c>
      <c r="I23" s="181">
        <v>0.14940700000000007</v>
      </c>
    </row>
    <row r="24" spans="1:9">
      <c r="A24" s="182" t="s">
        <v>233</v>
      </c>
      <c r="B24" s="179">
        <v>0</v>
      </c>
      <c r="C24" s="179">
        <v>8.2048000000000006E-4</v>
      </c>
      <c r="D24" s="179">
        <v>0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</row>
    <row r="25" spans="1:9">
      <c r="A25" s="177" t="s">
        <v>234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  <c r="H25" s="179">
        <v>0</v>
      </c>
      <c r="I25" s="179">
        <v>0</v>
      </c>
    </row>
    <row r="26" spans="1:9">
      <c r="A26" s="180" t="s">
        <v>235</v>
      </c>
      <c r="B26" s="181">
        <v>602.94342174819599</v>
      </c>
      <c r="C26" s="181">
        <v>15.670292779365809</v>
      </c>
      <c r="D26" s="181">
        <v>915.8506884958465</v>
      </c>
      <c r="E26" s="181">
        <v>0</v>
      </c>
      <c r="F26" s="181">
        <v>0</v>
      </c>
      <c r="G26" s="181">
        <v>-408.42073459481003</v>
      </c>
      <c r="H26" s="181">
        <v>-408.42073459481003</v>
      </c>
      <c r="I26" s="181">
        <v>-408.42073459481003</v>
      </c>
    </row>
    <row r="27" spans="1:9">
      <c r="A27" s="177" t="s">
        <v>236</v>
      </c>
      <c r="B27" s="179">
        <v>172.9440827854051</v>
      </c>
      <c r="C27" s="179">
        <v>179.44662430838</v>
      </c>
      <c r="D27" s="179">
        <v>242.26444136982002</v>
      </c>
      <c r="E27" s="179">
        <v>0</v>
      </c>
      <c r="F27" s="179">
        <v>0</v>
      </c>
      <c r="G27" s="179">
        <v>0</v>
      </c>
      <c r="H27" s="179">
        <v>0</v>
      </c>
      <c r="I27" s="179">
        <v>0</v>
      </c>
    </row>
    <row r="28" spans="1:9">
      <c r="A28" s="177" t="s">
        <v>237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  <c r="H28" s="179">
        <v>0</v>
      </c>
      <c r="I28" s="179">
        <v>0</v>
      </c>
    </row>
    <row r="29" spans="1:9">
      <c r="A29" s="177" t="s">
        <v>238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  <c r="H29" s="179">
        <v>0</v>
      </c>
      <c r="I29" s="179">
        <v>0</v>
      </c>
    </row>
    <row r="30" spans="1:9">
      <c r="A30" s="177" t="s">
        <v>239</v>
      </c>
      <c r="B30" s="179">
        <v>-668.34718507404045</v>
      </c>
      <c r="C30" s="179">
        <v>-235.23338189300193</v>
      </c>
      <c r="D30" s="179">
        <v>-733.57686248215782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</row>
    <row r="31" spans="1:9">
      <c r="A31" s="180" t="s">
        <v>240</v>
      </c>
      <c r="B31" s="181">
        <v>-3269.4532448500004</v>
      </c>
      <c r="C31" s="181">
        <v>-412.46624185999991</v>
      </c>
      <c r="D31" s="181">
        <v>1935.1824405899997</v>
      </c>
      <c r="E31" s="181">
        <v>689.00178011999981</v>
      </c>
      <c r="F31" s="181">
        <v>-879.73645639999995</v>
      </c>
      <c r="G31" s="181">
        <v>-870.56841847999999</v>
      </c>
      <c r="H31" s="181">
        <v>-181.56663836000018</v>
      </c>
      <c r="I31" s="181">
        <v>-181.56663836000018</v>
      </c>
    </row>
    <row r="32" spans="1:9">
      <c r="A32" s="177" t="s">
        <v>241</v>
      </c>
      <c r="B32" s="179">
        <v>-2896.9784770500005</v>
      </c>
      <c r="C32" s="179">
        <v>-695.52472001000001</v>
      </c>
      <c r="D32" s="179">
        <v>1969.8591805500009</v>
      </c>
      <c r="E32" s="179">
        <v>717.73758200999987</v>
      </c>
      <c r="F32" s="179">
        <v>-879.74105861999999</v>
      </c>
      <c r="G32" s="179">
        <v>-867.46896947000005</v>
      </c>
      <c r="H32" s="179">
        <v>-149.73138746000018</v>
      </c>
      <c r="I32" s="179">
        <v>-149.73138746000018</v>
      </c>
    </row>
    <row r="33" spans="1:9">
      <c r="A33" s="182" t="s">
        <v>242</v>
      </c>
      <c r="B33" s="179">
        <v>1.8189532500000001</v>
      </c>
      <c r="C33" s="179">
        <v>-6.3537999999999876E-4</v>
      </c>
      <c r="D33" s="179">
        <v>-1.8954529999968946E-2</v>
      </c>
      <c r="E33" s="179">
        <v>-29.082426689999998</v>
      </c>
      <c r="F33" s="179">
        <v>0</v>
      </c>
      <c r="G33" s="179">
        <v>0</v>
      </c>
      <c r="H33" s="179">
        <v>-29.082426689999998</v>
      </c>
      <c r="I33" s="179">
        <v>-29.082426689999998</v>
      </c>
    </row>
    <row r="34" spans="1:9">
      <c r="A34" s="180" t="s">
        <v>243</v>
      </c>
      <c r="B34" s="181">
        <v>-335.74604479999999</v>
      </c>
      <c r="C34" s="181">
        <v>282.93052623000005</v>
      </c>
      <c r="D34" s="181">
        <v>-33.505124520000024</v>
      </c>
      <c r="E34" s="181">
        <v>-3.4849810000000002E-2</v>
      </c>
      <c r="F34" s="181">
        <v>4.2E-7</v>
      </c>
      <c r="G34" s="181">
        <v>-3.1440922999999996</v>
      </c>
      <c r="H34" s="181">
        <v>-3.1789421099999995</v>
      </c>
      <c r="I34" s="181">
        <v>-3.1789421099999995</v>
      </c>
    </row>
    <row r="35" spans="1:9">
      <c r="A35" s="180" t="s">
        <v>244</v>
      </c>
      <c r="B35" s="181">
        <v>-1.0960727200000002</v>
      </c>
      <c r="C35" s="181">
        <v>0.12858729999999996</v>
      </c>
      <c r="D35" s="181">
        <v>-1.1526609100000005</v>
      </c>
      <c r="E35" s="181">
        <v>0.38147460999999999</v>
      </c>
      <c r="F35" s="181">
        <v>4.6018000000000005E-3</v>
      </c>
      <c r="G35" s="181">
        <v>4.4643290000000002E-2</v>
      </c>
      <c r="H35" s="181">
        <v>0.42611789999999999</v>
      </c>
      <c r="I35" s="181">
        <v>0.42611789999999999</v>
      </c>
    </row>
    <row r="36" spans="1:9">
      <c r="A36" s="182" t="s">
        <v>245</v>
      </c>
      <c r="B36" s="179">
        <v>1125.8837450000001</v>
      </c>
      <c r="C36" s="179">
        <v>1200.7</v>
      </c>
      <c r="D36" s="179">
        <v>1145.941728489654</v>
      </c>
      <c r="E36" s="179">
        <v>14.484000000000002</v>
      </c>
      <c r="F36" s="179">
        <v>0.11700000000000001</v>
      </c>
      <c r="G36" s="179">
        <v>0.49199999999999999</v>
      </c>
      <c r="H36" s="179">
        <v>14.976000000000003</v>
      </c>
      <c r="I36" s="179">
        <v>14.976000000000003</v>
      </c>
    </row>
    <row r="37" spans="1:9" ht="18">
      <c r="A37" s="182" t="s">
        <v>246</v>
      </c>
      <c r="B37" s="179">
        <v>-19.639361022254434</v>
      </c>
      <c r="C37" s="179">
        <v>262.36639140566376</v>
      </c>
      <c r="D37" s="179">
        <v>-35.256877795982263</v>
      </c>
      <c r="E37" s="179">
        <v>0.25060255000020326</v>
      </c>
      <c r="F37" s="179">
        <v>6.3781266300000725</v>
      </c>
      <c r="G37" s="179">
        <v>8.0493041448101188</v>
      </c>
      <c r="H37" s="179">
        <v>8.2999066948103213</v>
      </c>
      <c r="I37" s="179">
        <v>8.2999066948103213</v>
      </c>
    </row>
    <row r="38" spans="1:9" ht="14.25" customHeight="1">
      <c r="A38" s="182"/>
      <c r="B38" s="179"/>
      <c r="C38" s="179"/>
      <c r="D38" s="179"/>
      <c r="E38" s="179"/>
      <c r="F38" s="179"/>
      <c r="G38" s="179"/>
      <c r="H38" s="179"/>
      <c r="I38" s="179"/>
    </row>
    <row r="39" spans="1:9">
      <c r="A39" s="180" t="s">
        <v>247</v>
      </c>
      <c r="B39" s="181">
        <v>3035.6074772800002</v>
      </c>
      <c r="C39" s="181">
        <v>6158.8526789799989</v>
      </c>
      <c r="D39" s="181">
        <v>-523.35748762999947</v>
      </c>
      <c r="E39" s="181">
        <v>548.6970543299999</v>
      </c>
      <c r="F39" s="181">
        <v>-882.20331476999991</v>
      </c>
      <c r="G39" s="181">
        <v>-1260.0710135899999</v>
      </c>
      <c r="H39" s="181">
        <v>-711.37395925999999</v>
      </c>
      <c r="I39" s="181">
        <v>-711.37395925999999</v>
      </c>
    </row>
    <row r="40" spans="1:9">
      <c r="A40" s="177" t="s">
        <v>248</v>
      </c>
      <c r="B40" s="179">
        <v>2465.486195420001</v>
      </c>
      <c r="C40" s="179">
        <v>1900.2259367899999</v>
      </c>
      <c r="D40" s="179">
        <v>2020.3882027199993</v>
      </c>
      <c r="E40" s="179">
        <v>42.070590400000043</v>
      </c>
      <c r="F40" s="179">
        <v>-246.74508459999998</v>
      </c>
      <c r="G40" s="179">
        <v>-482.70154669999999</v>
      </c>
      <c r="H40" s="179">
        <v>-440.63095629999998</v>
      </c>
      <c r="I40" s="179">
        <v>-440.63095629999998</v>
      </c>
    </row>
    <row r="41" spans="1:9" ht="15" customHeight="1">
      <c r="A41" s="177" t="s">
        <v>249</v>
      </c>
      <c r="B41" s="179">
        <v>570.1212818599995</v>
      </c>
      <c r="C41" s="179">
        <v>4258.6267421899993</v>
      </c>
      <c r="D41" s="179">
        <v>-2543.7456903499992</v>
      </c>
      <c r="E41" s="179">
        <v>506.62646392999994</v>
      </c>
      <c r="F41" s="179">
        <v>-635.45823016999998</v>
      </c>
      <c r="G41" s="179">
        <v>-777.36946689000001</v>
      </c>
      <c r="H41" s="179">
        <v>-270.74300296000007</v>
      </c>
      <c r="I41" s="179">
        <v>-270.74300296000007</v>
      </c>
    </row>
    <row r="42" spans="1:9" ht="15.75" thickBot="1">
      <c r="A42" s="183"/>
      <c r="B42" s="184"/>
      <c r="C42" s="184"/>
      <c r="D42" s="184"/>
      <c r="E42" s="184"/>
      <c r="F42" s="184"/>
      <c r="G42" s="184"/>
      <c r="H42" s="184"/>
      <c r="I42" s="184"/>
    </row>
    <row r="43" spans="1:9">
      <c r="A43" s="185" t="s">
        <v>250</v>
      </c>
      <c r="B43" s="186"/>
      <c r="C43" s="186"/>
      <c r="D43" s="186"/>
      <c r="E43" s="186"/>
      <c r="F43" s="186"/>
      <c r="G43" s="186"/>
      <c r="H43" s="186"/>
      <c r="I43" s="186"/>
    </row>
    <row r="44" spans="1:9">
      <c r="A44" s="177" t="s">
        <v>251</v>
      </c>
      <c r="B44" s="179"/>
      <c r="C44" s="179"/>
      <c r="D44" s="179"/>
      <c r="E44" s="179"/>
      <c r="F44" s="179"/>
      <c r="G44" s="179"/>
      <c r="H44" s="179"/>
      <c r="I44" s="179"/>
    </row>
    <row r="45" spans="1:9">
      <c r="A45" s="177" t="s">
        <v>129</v>
      </c>
      <c r="B45" s="179"/>
      <c r="C45" s="179"/>
      <c r="D45" s="179"/>
      <c r="E45" s="179"/>
      <c r="F45" s="179"/>
      <c r="G45" s="179"/>
      <c r="H45" s="179"/>
      <c r="I45" s="179"/>
    </row>
    <row r="46" spans="1:9">
      <c r="A46" s="177" t="s">
        <v>252</v>
      </c>
      <c r="B46" s="179">
        <v>1851.5457626845957</v>
      </c>
      <c r="C46" s="179">
        <v>-4115.9471906283798</v>
      </c>
      <c r="D46" s="179">
        <v>-156.7589770398215</v>
      </c>
      <c r="E46" s="179">
        <v>-1195.2816192499999</v>
      </c>
      <c r="F46" s="179">
        <v>1515.1992887900001</v>
      </c>
      <c r="G46" s="179">
        <v>1644.8384363600001</v>
      </c>
      <c r="H46" s="179">
        <v>449.55681711000011</v>
      </c>
      <c r="I46" s="179">
        <v>449.55681711000011</v>
      </c>
    </row>
    <row r="47" spans="1:9">
      <c r="A47" s="177" t="s">
        <v>253</v>
      </c>
      <c r="B47" s="179">
        <v>2423.4859977945953</v>
      </c>
      <c r="C47" s="179">
        <v>142.67809570162001</v>
      </c>
      <c r="D47" s="179">
        <v>-2700.5236219198209</v>
      </c>
      <c r="E47" s="179">
        <v>-717.73758200999987</v>
      </c>
      <c r="F47" s="179">
        <v>879.74105861999999</v>
      </c>
      <c r="G47" s="179">
        <v>867.46896947000005</v>
      </c>
      <c r="H47" s="179">
        <v>149.73138746000018</v>
      </c>
      <c r="I47" s="179">
        <v>149.73138746000018</v>
      </c>
    </row>
    <row r="48" spans="1:9">
      <c r="A48" s="180" t="s">
        <v>254</v>
      </c>
      <c r="B48" s="181">
        <v>-570.1212818599995</v>
      </c>
      <c r="C48" s="181">
        <v>-4258.6267421899993</v>
      </c>
      <c r="D48" s="181">
        <v>2543.7456903499992</v>
      </c>
      <c r="E48" s="181">
        <v>-506.62646392999994</v>
      </c>
      <c r="F48" s="181">
        <v>635.45823016999998</v>
      </c>
      <c r="G48" s="181">
        <v>777.36946689000001</v>
      </c>
      <c r="H48" s="181">
        <v>270.74300296000007</v>
      </c>
      <c r="I48" s="181">
        <v>270.74300296000007</v>
      </c>
    </row>
    <row r="49" spans="1:9" ht="15.75" thickBot="1">
      <c r="A49" s="187" t="s">
        <v>255</v>
      </c>
      <c r="B49" s="188">
        <v>-1.8189532500000001</v>
      </c>
      <c r="C49" s="188">
        <v>1.4558599999999989E-3</v>
      </c>
      <c r="D49" s="188">
        <v>1.8954529999968946E-2</v>
      </c>
      <c r="E49" s="188">
        <v>29.082426689999998</v>
      </c>
      <c r="F49" s="188">
        <v>0</v>
      </c>
      <c r="G49" s="188">
        <v>0</v>
      </c>
      <c r="H49" s="188">
        <v>29.082426689999998</v>
      </c>
      <c r="I49" s="188">
        <v>29.082426689999998</v>
      </c>
    </row>
    <row r="50" spans="1:9" ht="19.5" customHeight="1">
      <c r="A50" s="168" t="s">
        <v>75</v>
      </c>
    </row>
    <row r="51" spans="1:9" ht="19.5" customHeight="1">
      <c r="A51" s="168" t="s">
        <v>76</v>
      </c>
      <c r="F51" s="178"/>
      <c r="G51" s="178"/>
      <c r="H51" s="178"/>
      <c r="I51" s="178"/>
    </row>
    <row r="52" spans="1:9">
      <c r="F52" s="178"/>
      <c r="G52" s="178"/>
      <c r="H52" s="178"/>
      <c r="I52" s="178"/>
    </row>
    <row r="53" spans="1:9">
      <c r="F53" s="178"/>
      <c r="G53" s="178"/>
      <c r="H53" s="178"/>
      <c r="I53" s="178"/>
    </row>
    <row r="54" spans="1:9">
      <c r="F54" s="178"/>
      <c r="G54" s="178"/>
      <c r="H54" s="178"/>
      <c r="I54" s="178"/>
    </row>
    <row r="55" spans="1:9">
      <c r="C55" s="178"/>
      <c r="D55" s="178"/>
      <c r="E55" s="178"/>
      <c r="F55" s="178"/>
      <c r="G55" s="178"/>
      <c r="H55" s="178"/>
      <c r="I55" s="178"/>
    </row>
    <row r="56" spans="1:9">
      <c r="C56" s="178"/>
      <c r="D56" s="178"/>
      <c r="E56" s="178"/>
      <c r="F56" s="178"/>
      <c r="G56" s="178"/>
      <c r="H56" s="178"/>
      <c r="I56" s="178"/>
    </row>
    <row r="57" spans="1:9">
      <c r="C57" s="178"/>
      <c r="D57" s="178"/>
      <c r="E57" s="178"/>
      <c r="F57" s="178"/>
      <c r="G57" s="178"/>
      <c r="H57" s="178"/>
      <c r="I57" s="178"/>
    </row>
    <row r="58" spans="1:9">
      <c r="C58" s="178"/>
      <c r="D58" s="178"/>
      <c r="E58" s="178"/>
      <c r="F58" s="178"/>
      <c r="G58" s="178"/>
      <c r="H58" s="178"/>
      <c r="I58" s="178"/>
    </row>
    <row r="59" spans="1:9">
      <c r="F59" s="178"/>
      <c r="G59" s="178"/>
      <c r="H59" s="178"/>
      <c r="I59" s="178"/>
    </row>
  </sheetData>
  <mergeCells count="1">
    <mergeCell ref="E4:H4"/>
  </mergeCells>
  <printOptions horizontalCentered="1" verticalCentered="1"/>
  <pageMargins left="0.39370078740157483" right="0.39370078740157483" top="0" bottom="0" header="0" footer="0"/>
  <pageSetup paperSize="120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50"/>
    <pageSetUpPr fitToPage="1"/>
  </sheetPr>
  <dimension ref="A1:BJ331"/>
  <sheetViews>
    <sheetView zoomScale="70" workbookViewId="0">
      <pane xSplit="1" ySplit="5" topLeftCell="B6" activePane="bottomRight" state="frozen"/>
      <selection activeCell="E2" sqref="E2:F2"/>
      <selection pane="topRight" activeCell="E2" sqref="E2:F2"/>
      <selection pane="bottomLeft" activeCell="E2" sqref="E2:F2"/>
      <selection pane="bottomRight" activeCell="B7" sqref="B7"/>
    </sheetView>
  </sheetViews>
  <sheetFormatPr baseColWidth="10" defaultColWidth="14.109375" defaultRowHeight="15"/>
  <cols>
    <col min="1" max="1" width="42.109375" style="191" customWidth="1"/>
    <col min="2" max="3" width="11" style="191" customWidth="1"/>
    <col min="4" max="6" width="12.88671875" style="191" customWidth="1"/>
    <col min="7" max="7" width="12.5546875" style="191" customWidth="1"/>
    <col min="8" max="8" width="2" style="191" customWidth="1"/>
    <col min="9" max="9" width="12.5546875" style="191" customWidth="1"/>
    <col min="10" max="10" width="13.109375" style="191" customWidth="1"/>
    <col min="11" max="11" width="13.77734375" style="191" customWidth="1"/>
    <col min="12" max="16384" width="14.109375" style="191"/>
  </cols>
  <sheetData>
    <row r="1" spans="1:12" ht="15.75">
      <c r="A1" s="189" t="s">
        <v>256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ht="24.75">
      <c r="A2" s="192" t="s">
        <v>257</v>
      </c>
      <c r="B2" s="193"/>
      <c r="C2" s="193"/>
      <c r="D2" s="193"/>
      <c r="E2" s="193"/>
      <c r="F2" s="193"/>
      <c r="G2" s="194"/>
      <c r="H2" s="195"/>
      <c r="I2" s="195"/>
      <c r="J2" s="195"/>
      <c r="K2" s="195"/>
    </row>
    <row r="3" spans="1:12" s="196" customFormat="1" ht="18.75" thickBot="1">
      <c r="A3" s="196" t="s">
        <v>258</v>
      </c>
      <c r="B3" s="197"/>
      <c r="C3" s="198"/>
      <c r="D3" s="199"/>
      <c r="E3" s="198"/>
      <c r="F3" s="198"/>
      <c r="G3" s="198"/>
      <c r="H3" s="200"/>
      <c r="I3" s="197"/>
      <c r="J3" s="197"/>
      <c r="K3" s="197"/>
      <c r="L3" s="201"/>
    </row>
    <row r="4" spans="1:12" ht="21" customHeight="1" thickBot="1">
      <c r="A4" s="532" t="s">
        <v>259</v>
      </c>
      <c r="B4" s="534">
        <v>2014</v>
      </c>
      <c r="C4" s="536" t="s">
        <v>4</v>
      </c>
      <c r="D4" s="536" t="s">
        <v>5</v>
      </c>
      <c r="E4" s="538" t="s">
        <v>6</v>
      </c>
      <c r="F4" s="538"/>
      <c r="G4" s="538"/>
      <c r="H4" s="202" t="s">
        <v>219</v>
      </c>
      <c r="I4" s="531" t="s">
        <v>260</v>
      </c>
      <c r="J4" s="531"/>
      <c r="K4" s="531"/>
      <c r="L4" s="531"/>
    </row>
    <row r="5" spans="1:12" ht="15.75" thickBot="1">
      <c r="A5" s="533"/>
      <c r="B5" s="535"/>
      <c r="C5" s="537"/>
      <c r="D5" s="537" t="s">
        <v>9</v>
      </c>
      <c r="E5" s="203" t="s">
        <v>9</v>
      </c>
      <c r="F5" s="204" t="str">
        <f>+[10]ReservasBCN!BM3</f>
        <v>09</v>
      </c>
      <c r="G5" s="204" t="str">
        <f>+[10]ReservasBCN!BN3</f>
        <v>10</v>
      </c>
      <c r="H5" s="203"/>
      <c r="I5" s="203" t="s">
        <v>12</v>
      </c>
      <c r="J5" s="203" t="s">
        <v>13</v>
      </c>
      <c r="K5" s="203" t="s">
        <v>14</v>
      </c>
      <c r="L5" s="203" t="s">
        <v>261</v>
      </c>
    </row>
    <row r="6" spans="1:12">
      <c r="A6" s="205"/>
      <c r="B6" s="206"/>
      <c r="C6" s="206"/>
      <c r="D6" s="206"/>
      <c r="E6" s="206"/>
      <c r="F6" s="207"/>
      <c r="G6" s="207"/>
      <c r="H6" s="207">
        <v>-85.714293492981582</v>
      </c>
      <c r="I6" s="207"/>
      <c r="J6" s="207"/>
      <c r="K6" s="207"/>
      <c r="L6" s="206"/>
    </row>
    <row r="7" spans="1:12" ht="21" customHeight="1">
      <c r="A7" s="208" t="s">
        <v>262</v>
      </c>
      <c r="B7" s="209">
        <v>2276.1767800733901</v>
      </c>
      <c r="C7" s="209">
        <v>2492.262791370656</v>
      </c>
      <c r="D7" s="209">
        <f>+D9+D10</f>
        <v>2447.7713812596776</v>
      </c>
      <c r="E7" s="209">
        <f>+E9+E10</f>
        <v>2387.1463043151884</v>
      </c>
      <c r="F7" s="209">
        <f>+F9+F10</f>
        <v>2391.173963203345</v>
      </c>
      <c r="G7" s="209">
        <f>+G9+G10</f>
        <v>2381.5677874971148</v>
      </c>
      <c r="H7" s="209"/>
      <c r="I7" s="209">
        <f>+G7-F7</f>
        <v>-9.6061757062302604</v>
      </c>
      <c r="J7" s="209">
        <f>+G7-E7</f>
        <v>-5.5785168180736946</v>
      </c>
      <c r="K7" s="209">
        <f>+G7-D7</f>
        <v>-66.203593762562832</v>
      </c>
      <c r="L7" s="209">
        <f>+G7-D7</f>
        <v>-66.203593762562832</v>
      </c>
    </row>
    <row r="8" spans="1:12">
      <c r="A8" s="210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2" ht="17.100000000000001" customHeight="1">
      <c r="A9" s="210" t="s">
        <v>263</v>
      </c>
      <c r="B9" s="211">
        <v>2103.8905084290786</v>
      </c>
      <c r="C9" s="211">
        <v>2354.0607441061575</v>
      </c>
      <c r="D9" s="211">
        <f>+[10]ReservasBCN!BI59</f>
        <v>2298.1176561298153</v>
      </c>
      <c r="E9" s="211">
        <f>+[10]ReservasBCN!BJ59</f>
        <v>2237.9668720095556</v>
      </c>
      <c r="F9" s="211">
        <f>+[10]ReservasBCN!BM59</f>
        <v>2241.5586544022481</v>
      </c>
      <c r="G9" s="211">
        <f>+[10]ReservasBCN!BN59</f>
        <v>2231.7299537397957</v>
      </c>
      <c r="H9" s="211"/>
      <c r="I9" s="211">
        <f t="shared" ref="I9:I23" si="0">+G9-F9</f>
        <v>-9.8287006624523201</v>
      </c>
      <c r="J9" s="211">
        <f t="shared" ref="J9:J23" si="1">+G9-E9</f>
        <v>-6.2369182697598262</v>
      </c>
      <c r="K9" s="211">
        <f>+G9-D9</f>
        <v>-66.387702390019513</v>
      </c>
      <c r="L9" s="211">
        <f>+G9-D9</f>
        <v>-66.387702390019513</v>
      </c>
    </row>
    <row r="10" spans="1:12" ht="17.100000000000001" customHeight="1">
      <c r="A10" s="210" t="s">
        <v>264</v>
      </c>
      <c r="B10" s="211">
        <v>172.28627164431126</v>
      </c>
      <c r="C10" s="211">
        <v>138.20204726449856</v>
      </c>
      <c r="D10" s="211">
        <f>+[10]ReservasBCN!BI11+[10]ReservasBCN!BI12+[10]ReservasBCN!BI28+[10]ReservasBCN!BI27</f>
        <v>149.65372512986247</v>
      </c>
      <c r="E10" s="211">
        <f>+[10]ReservasBCN!BJ11+[10]ReservasBCN!BJ12+[10]ReservasBCN!BJ28+[10]ReservasBCN!BJ27</f>
        <v>149.17943230563273</v>
      </c>
      <c r="F10" s="211">
        <f>+[10]ReservasBCN!BM11+[10]ReservasBCN!BM12+[10]ReservasBCN!BM28+[10]ReservasBCN!BM27</f>
        <v>149.61530880109672</v>
      </c>
      <c r="G10" s="211">
        <f>+[10]ReservasBCN!BN11+[10]ReservasBCN!BN12+[10]ReservasBCN!BN28+[10]ReservasBCN!BN27</f>
        <v>149.8378337573188</v>
      </c>
      <c r="H10" s="211"/>
      <c r="I10" s="211">
        <f t="shared" si="0"/>
        <v>0.22252495622208812</v>
      </c>
      <c r="J10" s="211">
        <f t="shared" si="1"/>
        <v>0.65840145168607478</v>
      </c>
      <c r="K10" s="211">
        <f>+G10-D10</f>
        <v>0.18410862745633949</v>
      </c>
      <c r="L10" s="211">
        <f>+G10-D10</f>
        <v>0.18410862745633949</v>
      </c>
    </row>
    <row r="11" spans="1:12">
      <c r="A11" s="210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</row>
    <row r="12" spans="1:12" ht="21" customHeight="1">
      <c r="A12" s="208" t="s">
        <v>265</v>
      </c>
      <c r="B12" s="209">
        <v>122.97312176916481</v>
      </c>
      <c r="C12" s="209">
        <v>91.046656162828896</v>
      </c>
      <c r="D12" s="209">
        <f>+D14+D15+D16</f>
        <v>60.232784487486967</v>
      </c>
      <c r="E12" s="209">
        <f>+E14+E15+E16</f>
        <v>60.041890626067868</v>
      </c>
      <c r="F12" s="209">
        <f>+F14+F15+F16</f>
        <v>60.217322644159367</v>
      </c>
      <c r="G12" s="209">
        <f>+G14+G15+G16</f>
        <v>60.306884716333535</v>
      </c>
      <c r="H12" s="209"/>
      <c r="I12" s="209">
        <f t="shared" si="0"/>
        <v>8.9562072174167895E-2</v>
      </c>
      <c r="J12" s="209">
        <f t="shared" si="1"/>
        <v>0.26499409026566667</v>
      </c>
      <c r="K12" s="209">
        <f>+G12-D12</f>
        <v>7.4100228846567973E-2</v>
      </c>
      <c r="L12" s="209">
        <f>+G12-D12</f>
        <v>7.4100228846567973E-2</v>
      </c>
    </row>
    <row r="13" spans="1:12">
      <c r="A13" s="210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</row>
    <row r="14" spans="1:12" ht="17.100000000000001" customHeight="1">
      <c r="A14" s="210" t="s">
        <v>266</v>
      </c>
      <c r="B14" s="211">
        <v>0</v>
      </c>
      <c r="C14" s="211">
        <v>0</v>
      </c>
      <c r="D14" s="211">
        <f>+[10]ReservasBCN!BI34+[10]ReservasBCN!BI35+[10]ReservasBCN!BI37</f>
        <v>0</v>
      </c>
      <c r="E14" s="211">
        <f>+[10]ReservasBCN!BJ34+[10]ReservasBCN!BJ35+[10]ReservasBCN!BJ37</f>
        <v>0</v>
      </c>
      <c r="F14" s="211">
        <f>+[10]ReservasBCN!BM34+[10]ReservasBCN!BM35+[10]ReservasBCN!BM37</f>
        <v>0</v>
      </c>
      <c r="G14" s="211">
        <f>+[10]ReservasBCN!BN34+[10]ReservasBCN!BN35+[10]ReservasBCN!BN37</f>
        <v>0</v>
      </c>
      <c r="H14" s="211"/>
      <c r="I14" s="211">
        <f t="shared" si="0"/>
        <v>0</v>
      </c>
      <c r="J14" s="211">
        <f t="shared" si="1"/>
        <v>0</v>
      </c>
      <c r="K14" s="211">
        <f>+G14-D14</f>
        <v>0</v>
      </c>
      <c r="L14" s="211">
        <f>+G14-D14</f>
        <v>0</v>
      </c>
    </row>
    <row r="15" spans="1:12" ht="17.100000000000001" customHeight="1">
      <c r="A15" s="210" t="s">
        <v>267</v>
      </c>
      <c r="B15" s="211">
        <v>0</v>
      </c>
      <c r="C15" s="211">
        <v>0</v>
      </c>
      <c r="D15" s="211">
        <f>+[10]ReservasBCN!BI36</f>
        <v>0</v>
      </c>
      <c r="E15" s="211">
        <f>+[10]ReservasBCN!BJ36</f>
        <v>0</v>
      </c>
      <c r="F15" s="211">
        <f>+[10]ReservasBCN!BM36</f>
        <v>0</v>
      </c>
      <c r="G15" s="211">
        <f>+[10]ReservasBCN!BN36</f>
        <v>0</v>
      </c>
      <c r="H15" s="211"/>
      <c r="I15" s="211">
        <f t="shared" si="0"/>
        <v>0</v>
      </c>
      <c r="J15" s="211">
        <f t="shared" si="1"/>
        <v>0</v>
      </c>
      <c r="K15" s="211">
        <f>+G15-D15</f>
        <v>0</v>
      </c>
      <c r="L15" s="211">
        <f>+G15-D15</f>
        <v>0</v>
      </c>
    </row>
    <row r="16" spans="1:12" ht="17.100000000000001" customHeight="1">
      <c r="A16" s="210" t="s">
        <v>268</v>
      </c>
      <c r="B16" s="211">
        <v>122.97312176916481</v>
      </c>
      <c r="C16" s="211">
        <v>91.046656162828896</v>
      </c>
      <c r="D16" s="211">
        <f>+[10]ReservasBCN!BI38</f>
        <v>60.232784487486967</v>
      </c>
      <c r="E16" s="211">
        <f>+[10]ReservasBCN!BJ38</f>
        <v>60.041890626067868</v>
      </c>
      <c r="F16" s="211">
        <f>+[10]ReservasBCN!BM38</f>
        <v>60.217322644159367</v>
      </c>
      <c r="G16" s="211">
        <f>+[10]ReservasBCN!BN38</f>
        <v>60.306884716333535</v>
      </c>
      <c r="H16" s="211"/>
      <c r="I16" s="211">
        <f t="shared" si="0"/>
        <v>8.9562072174167895E-2</v>
      </c>
      <c r="J16" s="211">
        <f t="shared" si="1"/>
        <v>0.26499409026566667</v>
      </c>
      <c r="K16" s="211">
        <f>+G16-D16</f>
        <v>7.4100228846567973E-2</v>
      </c>
      <c r="L16" s="211">
        <f>+G16-D16</f>
        <v>7.4100228846567973E-2</v>
      </c>
    </row>
    <row r="17" spans="1:57">
      <c r="A17" s="210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</row>
    <row r="18" spans="1:57" ht="21" customHeight="1">
      <c r="A18" s="208" t="s">
        <v>269</v>
      </c>
      <c r="B18" s="209">
        <v>2153.2036583042254</v>
      </c>
      <c r="C18" s="209">
        <v>2401.2161352078269</v>
      </c>
      <c r="D18" s="209">
        <f>+D7-D12</f>
        <v>2387.5385967721904</v>
      </c>
      <c r="E18" s="209">
        <f>+E7-E12</f>
        <v>2327.1044136891205</v>
      </c>
      <c r="F18" s="209">
        <f>+F7-F12</f>
        <v>2330.9566405591859</v>
      </c>
      <c r="G18" s="209">
        <f>+G7-G12</f>
        <v>2321.2609027807812</v>
      </c>
      <c r="H18" s="209"/>
      <c r="I18" s="209">
        <f t="shared" si="0"/>
        <v>-9.6957377784046912</v>
      </c>
      <c r="J18" s="209">
        <f t="shared" si="1"/>
        <v>-5.8435109083393399</v>
      </c>
      <c r="K18" s="209">
        <f>+G18-D18</f>
        <v>-66.277693991409251</v>
      </c>
      <c r="L18" s="209">
        <f>+G18-D18</f>
        <v>-66.277693991409251</v>
      </c>
    </row>
    <row r="19" spans="1:57">
      <c r="A19" s="210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</row>
    <row r="20" spans="1:57" ht="17.100000000000001" customHeight="1">
      <c r="A20" s="210" t="s">
        <v>270</v>
      </c>
      <c r="B20" s="211">
        <v>644.18337328222731</v>
      </c>
      <c r="C20" s="211">
        <v>660.23996067852636</v>
      </c>
      <c r="D20" s="211">
        <f>+[10]ReservasBCN!BI44</f>
        <v>730.08027489024983</v>
      </c>
      <c r="E20" s="211">
        <f>+[10]ReservasBCN!BJ44</f>
        <v>674.66746831982164</v>
      </c>
      <c r="F20" s="211">
        <f>+[10]ReservasBCN!BM44</f>
        <v>677.01136869217657</v>
      </c>
      <c r="G20" s="211">
        <f>+[10]ReservasBCN!BN44</f>
        <v>666.41484568822295</v>
      </c>
      <c r="H20" s="211"/>
      <c r="I20" s="211">
        <f t="shared" si="0"/>
        <v>-10.596523003953621</v>
      </c>
      <c r="J20" s="211">
        <f t="shared" si="1"/>
        <v>-8.2526226315986833</v>
      </c>
      <c r="K20" s="211">
        <f>+G20-D20</f>
        <v>-63.665429202026871</v>
      </c>
      <c r="L20" s="211">
        <f>+G20-D20</f>
        <v>-63.665429202026871</v>
      </c>
      <c r="BE20" s="212"/>
    </row>
    <row r="21" spans="1:57" ht="17.100000000000001" customHeight="1">
      <c r="A21" s="210" t="s">
        <v>271</v>
      </c>
      <c r="B21" s="211">
        <v>128.97157710012632</v>
      </c>
      <c r="C21" s="211">
        <v>139.59562469000977</v>
      </c>
      <c r="D21" s="211">
        <f>[10]ReservasBCN!BI46</f>
        <v>151.51744959982537</v>
      </c>
      <c r="E21" s="211">
        <f>[10]ReservasBCN!BJ46</f>
        <v>151.51744959975193</v>
      </c>
      <c r="F21" s="211">
        <f>[10]ReservasBCN!BM46</f>
        <v>151.60320844005452</v>
      </c>
      <c r="G21" s="211">
        <f>[10]ReservasBCN!BN46</f>
        <v>151.60320843995521</v>
      </c>
      <c r="H21" s="211"/>
      <c r="I21" s="211">
        <f t="shared" si="0"/>
        <v>-9.9305452749831602E-11</v>
      </c>
      <c r="J21" s="211">
        <f t="shared" si="1"/>
        <v>8.5758840203283171E-2</v>
      </c>
      <c r="K21" s="211">
        <f>+G21-D21</f>
        <v>8.5758840129841474E-2</v>
      </c>
      <c r="L21" s="211">
        <f>+G21-D21</f>
        <v>8.5758840129841474E-2</v>
      </c>
    </row>
    <row r="22" spans="1:57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</row>
    <row r="23" spans="1:57" ht="21" customHeight="1">
      <c r="A23" s="208" t="s">
        <v>272</v>
      </c>
      <c r="B23" s="209">
        <v>1380.0487079218717</v>
      </c>
      <c r="C23" s="209">
        <v>1601.3805498392908</v>
      </c>
      <c r="D23" s="209">
        <f>+D18-D20-D21</f>
        <v>1505.9408722821154</v>
      </c>
      <c r="E23" s="209">
        <f>+E18-E20-E21</f>
        <v>1500.919495769547</v>
      </c>
      <c r="F23" s="209">
        <f>+F18-F20-F21</f>
        <v>1502.3420634269548</v>
      </c>
      <c r="G23" s="209">
        <f>+G18-G20-G21</f>
        <v>1503.2428486526028</v>
      </c>
      <c r="H23" s="209"/>
      <c r="I23" s="209">
        <f t="shared" si="0"/>
        <v>0.90078522564795094</v>
      </c>
      <c r="J23" s="209">
        <f t="shared" si="1"/>
        <v>2.3233528830558043</v>
      </c>
      <c r="K23" s="209">
        <f>+G23-D23</f>
        <v>-2.6980236295125906</v>
      </c>
      <c r="L23" s="209">
        <f>+G23-D23</f>
        <v>-2.6980236295125906</v>
      </c>
    </row>
    <row r="24" spans="1:57" ht="27" customHeight="1">
      <c r="A24" s="210" t="s">
        <v>273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</row>
    <row r="25" spans="1:57" ht="15.75" thickBot="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6"/>
    </row>
    <row r="26" spans="1:57">
      <c r="A26" s="217" t="s">
        <v>274</v>
      </c>
      <c r="B26" s="213"/>
      <c r="C26" s="213"/>
      <c r="D26" s="213"/>
      <c r="E26" s="213"/>
      <c r="F26" s="213"/>
      <c r="G26" s="213"/>
      <c r="H26" s="218"/>
      <c r="I26" s="219"/>
      <c r="J26" s="219"/>
      <c r="K26" s="219"/>
      <c r="L26" s="219"/>
      <c r="AI26" s="191">
        <v>-73.460142382847323</v>
      </c>
      <c r="BD26" s="220"/>
    </row>
    <row r="27" spans="1:57">
      <c r="A27" s="217" t="s">
        <v>76</v>
      </c>
      <c r="I27" s="221"/>
      <c r="J27" s="221"/>
      <c r="K27" s="221"/>
      <c r="L27" s="221"/>
      <c r="BD27" s="220"/>
      <c r="BE27" s="212"/>
    </row>
    <row r="28" spans="1:57">
      <c r="F28" s="222"/>
      <c r="G28" s="222"/>
      <c r="I28" s="222"/>
      <c r="J28" s="222"/>
      <c r="K28" s="222"/>
      <c r="L28" s="222"/>
      <c r="BD28" s="220"/>
      <c r="BE28" s="212"/>
    </row>
    <row r="29" spans="1:57" ht="15" customHeight="1">
      <c r="A29" s="223"/>
      <c r="B29" s="224"/>
      <c r="C29" s="224"/>
      <c r="D29" s="224"/>
      <c r="E29" s="224"/>
      <c r="F29" s="224"/>
      <c r="G29" s="224"/>
      <c r="H29" s="224"/>
      <c r="I29" s="225"/>
      <c r="J29" s="225"/>
      <c r="K29" s="225"/>
      <c r="L29" s="225"/>
      <c r="M29" s="224"/>
      <c r="BD29" s="220"/>
    </row>
    <row r="30" spans="1:57">
      <c r="I30" s="222"/>
      <c r="J30" s="222"/>
      <c r="K30" s="222"/>
      <c r="L30" s="222"/>
      <c r="BD30" s="220"/>
    </row>
    <row r="31" spans="1:57">
      <c r="I31" s="222"/>
      <c r="J31" s="222"/>
      <c r="K31" s="222"/>
      <c r="L31" s="222"/>
      <c r="BD31" s="220"/>
    </row>
    <row r="32" spans="1:57">
      <c r="F32" s="222"/>
      <c r="I32" s="222"/>
      <c r="J32" s="222"/>
      <c r="K32" s="222"/>
      <c r="L32" s="222"/>
      <c r="BD32" s="220"/>
    </row>
    <row r="33" spans="56:62">
      <c r="BD33" s="220"/>
    </row>
    <row r="34" spans="56:62">
      <c r="BD34" s="220"/>
    </row>
    <row r="35" spans="56:62">
      <c r="BD35" s="220"/>
    </row>
    <row r="36" spans="56:62">
      <c r="BD36" s="220"/>
    </row>
    <row r="37" spans="56:62">
      <c r="BD37" s="220"/>
    </row>
    <row r="38" spans="56:62">
      <c r="BD38" s="220"/>
      <c r="BE38" s="212"/>
    </row>
    <row r="39" spans="56:62">
      <c r="BD39" s="220"/>
      <c r="BE39" s="212"/>
    </row>
    <row r="40" spans="56:62">
      <c r="BD40" s="220"/>
    </row>
    <row r="41" spans="56:62">
      <c r="BD41" s="220"/>
    </row>
    <row r="42" spans="56:62">
      <c r="BD42" s="220"/>
    </row>
    <row r="43" spans="56:62">
      <c r="BD43" s="220"/>
      <c r="BF43" s="226"/>
      <c r="BG43" s="226"/>
      <c r="BH43" s="226"/>
      <c r="BI43" s="226"/>
      <c r="BJ43" s="220"/>
    </row>
    <row r="44" spans="56:62">
      <c r="BD44" s="220"/>
      <c r="BF44" s="226"/>
      <c r="BG44" s="226"/>
      <c r="BH44" s="226"/>
      <c r="BI44" s="226"/>
      <c r="BJ44" s="220"/>
    </row>
    <row r="45" spans="56:62">
      <c r="BD45" s="220"/>
      <c r="BF45" s="226"/>
      <c r="BG45" s="226"/>
      <c r="BH45" s="226"/>
      <c r="BI45" s="226"/>
      <c r="BJ45" s="220"/>
    </row>
    <row r="46" spans="56:62">
      <c r="BD46" s="220"/>
      <c r="BF46" s="226"/>
      <c r="BG46" s="226"/>
      <c r="BH46" s="226"/>
      <c r="BI46" s="226"/>
      <c r="BJ46" s="220"/>
    </row>
    <row r="47" spans="56:62">
      <c r="BD47" s="220"/>
      <c r="BF47" s="226"/>
      <c r="BG47" s="226"/>
      <c r="BH47" s="226"/>
      <c r="BI47" s="226"/>
      <c r="BJ47" s="220"/>
    </row>
    <row r="48" spans="56:62">
      <c r="BD48" s="220"/>
      <c r="BF48" s="226"/>
      <c r="BG48" s="226"/>
      <c r="BH48" s="226"/>
      <c r="BI48" s="226"/>
      <c r="BJ48" s="220"/>
    </row>
    <row r="49" spans="56:62">
      <c r="BD49" s="220"/>
      <c r="BF49" s="226"/>
      <c r="BG49" s="226"/>
      <c r="BH49" s="226"/>
      <c r="BI49" s="226"/>
      <c r="BJ49" s="220"/>
    </row>
    <row r="50" spans="56:62">
      <c r="BD50" s="220"/>
      <c r="BF50" s="226"/>
      <c r="BG50" s="226"/>
      <c r="BH50" s="226"/>
      <c r="BI50" s="226"/>
      <c r="BJ50" s="220"/>
    </row>
    <row r="51" spans="56:62">
      <c r="BD51" s="220"/>
      <c r="BF51" s="226"/>
      <c r="BG51" s="226"/>
      <c r="BH51" s="226"/>
      <c r="BI51" s="226"/>
      <c r="BJ51" s="220"/>
    </row>
    <row r="52" spans="56:62">
      <c r="BD52" s="220"/>
      <c r="BF52" s="226"/>
      <c r="BG52" s="226"/>
      <c r="BH52" s="226"/>
      <c r="BI52" s="226"/>
      <c r="BJ52" s="220"/>
    </row>
    <row r="53" spans="56:62">
      <c r="BD53" s="220"/>
      <c r="BF53" s="226"/>
      <c r="BG53" s="226"/>
      <c r="BH53" s="226"/>
      <c r="BI53" s="226"/>
      <c r="BJ53" s="220"/>
    </row>
    <row r="54" spans="56:62">
      <c r="BD54" s="220"/>
      <c r="BF54" s="226"/>
      <c r="BG54" s="226"/>
      <c r="BH54" s="226"/>
      <c r="BI54" s="226"/>
      <c r="BJ54" s="220"/>
    </row>
    <row r="55" spans="56:62">
      <c r="BD55" s="220"/>
      <c r="BF55" s="226"/>
      <c r="BG55" s="226"/>
      <c r="BH55" s="226"/>
      <c r="BI55" s="226"/>
      <c r="BJ55" s="220"/>
    </row>
    <row r="56" spans="56:62">
      <c r="BD56" s="220"/>
      <c r="BF56" s="226"/>
      <c r="BG56" s="226"/>
      <c r="BH56" s="226"/>
      <c r="BI56" s="226"/>
      <c r="BJ56" s="220"/>
    </row>
    <row r="57" spans="56:62">
      <c r="BD57" s="220"/>
      <c r="BF57" s="226"/>
      <c r="BG57" s="226"/>
      <c r="BH57" s="226"/>
      <c r="BI57" s="226"/>
      <c r="BJ57" s="227"/>
    </row>
    <row r="58" spans="56:62">
      <c r="BD58" s="220"/>
      <c r="BF58" s="228"/>
      <c r="BG58" s="228"/>
      <c r="BH58" s="228"/>
      <c r="BI58" s="228"/>
      <c r="BJ58" s="220"/>
    </row>
    <row r="59" spans="56:62">
      <c r="BD59" s="220"/>
      <c r="BF59" s="226"/>
      <c r="BG59" s="226"/>
      <c r="BH59" s="226"/>
      <c r="BI59" s="226"/>
      <c r="BJ59" s="220"/>
    </row>
    <row r="194" spans="1:9">
      <c r="A194" s="229"/>
      <c r="B194" s="229"/>
      <c r="C194" s="229"/>
      <c r="D194" s="229"/>
      <c r="E194" s="229"/>
      <c r="F194" s="229"/>
      <c r="G194" s="229"/>
      <c r="H194" s="229"/>
    </row>
    <row r="195" spans="1:9">
      <c r="H195" s="191">
        <v>-0.20775829000000001</v>
      </c>
    </row>
    <row r="202" spans="1:9">
      <c r="I202" s="229"/>
    </row>
    <row r="221" spans="9:9">
      <c r="I221" s="229"/>
    </row>
    <row r="222" spans="9:9">
      <c r="I222" s="229"/>
    </row>
    <row r="232" spans="2:6">
      <c r="B232" s="229"/>
      <c r="C232" s="229"/>
      <c r="D232" s="229"/>
      <c r="E232" s="229"/>
      <c r="F232" s="229"/>
    </row>
    <row r="270" spans="8:10">
      <c r="J270" s="230"/>
    </row>
    <row r="271" spans="8:10">
      <c r="H271" s="191">
        <f>(-95484.91-555989-482819.18-8214.98-567479.61)/1000000</f>
        <v>-1.7099876800000002</v>
      </c>
    </row>
    <row r="274" spans="4:11">
      <c r="K274" s="191">
        <v>2</v>
      </c>
    </row>
    <row r="278" spans="4:11">
      <c r="H278" s="191">
        <f>-0.10012-0.93518895/27.7905</f>
        <v>-0.13377138986344256</v>
      </c>
    </row>
    <row r="287" spans="4:11" ht="18">
      <c r="D287" s="231"/>
      <c r="E287" s="231"/>
      <c r="F287" s="231"/>
    </row>
    <row r="288" spans="4:11" ht="18">
      <c r="D288" s="231"/>
      <c r="E288" s="231"/>
      <c r="F288" s="231"/>
    </row>
    <row r="330" spans="1:21">
      <c r="A330" s="229"/>
      <c r="B330" s="229"/>
      <c r="C330" s="229"/>
      <c r="D330" s="229"/>
      <c r="E330" s="229"/>
      <c r="F330" s="229"/>
      <c r="G330" s="229"/>
      <c r="H330" s="229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</row>
    <row r="331" spans="1:21">
      <c r="A331" s="229"/>
      <c r="B331" s="229"/>
      <c r="C331" s="229"/>
      <c r="D331" s="229"/>
      <c r="E331" s="229"/>
      <c r="F331" s="229"/>
      <c r="G331" s="229"/>
      <c r="H331" s="229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</row>
  </sheetData>
  <mergeCells count="6">
    <mergeCell ref="I4:L4"/>
    <mergeCell ref="A4:A5"/>
    <mergeCell ref="B4:B5"/>
    <mergeCell ref="C4:C5"/>
    <mergeCell ref="D4:D5"/>
    <mergeCell ref="E4:G4"/>
  </mergeCells>
  <printOptions horizontalCentered="1" verticalCentered="1"/>
  <pageMargins left="0.15748031496062992" right="0.15748031496062992" top="0" bottom="0" header="0" footer="0"/>
  <pageSetup paperSize="120" scale="6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O399"/>
  <sheetViews>
    <sheetView zoomScale="85" zoomScaleNormal="85" workbookViewId="0">
      <pane xSplit="1" ySplit="6" topLeftCell="B56" activePane="bottomRight" state="frozen"/>
      <selection pane="topRight" activeCell="G1" sqref="G1"/>
      <selection pane="bottomLeft" activeCell="A7" sqref="A7"/>
      <selection pane="bottomRight" activeCell="G77" sqref="G77"/>
    </sheetView>
  </sheetViews>
  <sheetFormatPr baseColWidth="10" defaultRowHeight="15"/>
  <cols>
    <col min="1" max="1" width="55.88671875" style="236" customWidth="1"/>
    <col min="2" max="4" width="11.6640625" style="236" customWidth="1"/>
    <col min="5" max="5" width="17" style="236" customWidth="1"/>
    <col min="6" max="6" width="15.77734375" style="236" customWidth="1"/>
    <col min="7" max="7" width="7" style="236" customWidth="1"/>
    <col min="8" max="8" width="14.21875" style="236" customWidth="1"/>
    <col min="9" max="9" width="15.88671875" style="236" customWidth="1"/>
    <col min="10" max="10" width="19.21875" style="236" customWidth="1"/>
    <col min="11" max="11" width="18.5546875" style="236" bestFit="1" customWidth="1"/>
    <col min="12" max="16384" width="11.5546875" style="236"/>
  </cols>
  <sheetData>
    <row r="1" spans="1:10" ht="15.75">
      <c r="A1" s="232" t="s">
        <v>275</v>
      </c>
      <c r="B1" s="233"/>
      <c r="C1" s="233"/>
      <c r="D1" s="233"/>
      <c r="E1" s="233"/>
      <c r="F1" s="233"/>
      <c r="G1" s="233"/>
      <c r="H1" s="234"/>
      <c r="I1" s="235"/>
      <c r="J1" s="235"/>
    </row>
    <row r="2" spans="1:10" ht="18">
      <c r="A2" s="237" t="s">
        <v>276</v>
      </c>
      <c r="B2" s="233"/>
      <c r="C2" s="233"/>
      <c r="D2" s="233"/>
      <c r="E2" s="233"/>
      <c r="F2" s="238"/>
      <c r="G2" s="233"/>
      <c r="H2" s="233"/>
      <c r="I2" s="239"/>
      <c r="J2" s="240"/>
    </row>
    <row r="3" spans="1:10" ht="18.75" thickBot="1">
      <c r="A3" s="241" t="s">
        <v>277</v>
      </c>
      <c r="B3" s="242"/>
      <c r="C3" s="242"/>
      <c r="D3" s="242"/>
      <c r="E3" s="243"/>
      <c r="F3" s="243"/>
      <c r="G3" s="243"/>
      <c r="H3" s="243"/>
      <c r="I3" s="243"/>
      <c r="J3" s="243"/>
    </row>
    <row r="4" spans="1:10">
      <c r="A4" s="539" t="s">
        <v>8</v>
      </c>
      <c r="B4" s="244"/>
      <c r="C4" s="244"/>
      <c r="D4" s="244"/>
      <c r="E4" s="542" t="s">
        <v>6</v>
      </c>
      <c r="F4" s="542"/>
      <c r="G4" s="542"/>
      <c r="H4" s="542"/>
      <c r="I4" s="542"/>
      <c r="J4" s="543" t="s">
        <v>141</v>
      </c>
    </row>
    <row r="5" spans="1:10">
      <c r="A5" s="540"/>
      <c r="B5" s="245" t="s">
        <v>3</v>
      </c>
      <c r="C5" s="245" t="s">
        <v>4</v>
      </c>
      <c r="D5" s="245" t="s">
        <v>5</v>
      </c>
      <c r="E5" s="544" t="s">
        <v>9</v>
      </c>
      <c r="F5" s="544" t="s">
        <v>11</v>
      </c>
      <c r="G5" s="246"/>
      <c r="H5" s="546" t="s">
        <v>13</v>
      </c>
      <c r="I5" s="548" t="s">
        <v>84</v>
      </c>
      <c r="J5" s="544"/>
    </row>
    <row r="6" spans="1:10" ht="15.75" thickBot="1">
      <c r="A6" s="541"/>
      <c r="B6" s="247"/>
      <c r="C6" s="247"/>
      <c r="D6" s="247"/>
      <c r="E6" s="545" t="s">
        <v>278</v>
      </c>
      <c r="F6" s="545"/>
      <c r="G6" s="248"/>
      <c r="H6" s="547" t="s">
        <v>278</v>
      </c>
      <c r="I6" s="545"/>
      <c r="J6" s="545"/>
    </row>
    <row r="7" spans="1:10">
      <c r="A7" s="249" t="s">
        <v>279</v>
      </c>
      <c r="B7" s="250">
        <v>374.93984961371581</v>
      </c>
      <c r="C7" s="250">
        <v>400.6190172330671</v>
      </c>
      <c r="D7" s="250">
        <v>375.96299735546825</v>
      </c>
      <c r="E7" s="250">
        <v>0.96165515148273384</v>
      </c>
      <c r="F7" s="250">
        <v>8.8696800000000013E-3</v>
      </c>
      <c r="G7" s="250"/>
      <c r="H7" s="250">
        <v>2.0061340000000004E-2</v>
      </c>
      <c r="I7" s="250">
        <v>0.98171649148273388</v>
      </c>
      <c r="J7" s="250">
        <v>0.98171649148273388</v>
      </c>
    </row>
    <row r="8" spans="1:10">
      <c r="A8" s="249" t="s">
        <v>280</v>
      </c>
      <c r="B8" s="251">
        <v>12.081227789587272</v>
      </c>
      <c r="C8" s="251">
        <v>10.830596809943733</v>
      </c>
      <c r="D8" s="251">
        <v>15.901194187071521</v>
      </c>
      <c r="E8" s="251">
        <v>0.24258599148273385</v>
      </c>
      <c r="F8" s="251">
        <v>8.8696800000000013E-3</v>
      </c>
      <c r="G8" s="251"/>
      <c r="H8" s="251">
        <v>2.0061340000000004E-2</v>
      </c>
      <c r="I8" s="251">
        <v>0.26264733148273384</v>
      </c>
      <c r="J8" s="251">
        <v>0.26264733148273384</v>
      </c>
    </row>
    <row r="9" spans="1:10">
      <c r="A9" s="249" t="s">
        <v>281</v>
      </c>
      <c r="B9" s="251">
        <v>0</v>
      </c>
      <c r="C9" s="251">
        <v>0</v>
      </c>
      <c r="D9" s="251">
        <v>0.30901000000000001</v>
      </c>
      <c r="E9" s="251">
        <v>0</v>
      </c>
      <c r="F9" s="251">
        <v>0</v>
      </c>
      <c r="G9" s="252"/>
      <c r="H9" s="251">
        <v>0</v>
      </c>
      <c r="I9" s="251">
        <v>0</v>
      </c>
      <c r="J9" s="251">
        <v>0</v>
      </c>
    </row>
    <row r="10" spans="1:10">
      <c r="A10" s="249" t="s">
        <v>282</v>
      </c>
      <c r="B10" s="251">
        <v>0</v>
      </c>
      <c r="C10" s="251">
        <v>0</v>
      </c>
      <c r="D10" s="251">
        <v>0</v>
      </c>
      <c r="E10" s="251">
        <v>0</v>
      </c>
      <c r="F10" s="251">
        <v>0</v>
      </c>
      <c r="G10" s="252"/>
      <c r="H10" s="251">
        <v>0</v>
      </c>
      <c r="I10" s="251">
        <v>0</v>
      </c>
      <c r="J10" s="251">
        <v>0</v>
      </c>
    </row>
    <row r="11" spans="1:10">
      <c r="A11" s="253" t="s">
        <v>283</v>
      </c>
      <c r="B11" s="254">
        <v>0</v>
      </c>
      <c r="C11" s="254">
        <v>0</v>
      </c>
      <c r="D11" s="254">
        <v>0.30901000000000001</v>
      </c>
      <c r="E11" s="254">
        <v>0</v>
      </c>
      <c r="F11" s="254">
        <v>0</v>
      </c>
      <c r="G11" s="255"/>
      <c r="H11" s="254">
        <v>0</v>
      </c>
      <c r="I11" s="254">
        <v>0</v>
      </c>
      <c r="J11" s="254">
        <v>0</v>
      </c>
    </row>
    <row r="12" spans="1:10">
      <c r="A12" s="253" t="s">
        <v>284</v>
      </c>
      <c r="B12" s="254">
        <v>12.081227789587272</v>
      </c>
      <c r="C12" s="254">
        <v>10.830596809943733</v>
      </c>
      <c r="D12" s="254">
        <v>15.592184187071521</v>
      </c>
      <c r="E12" s="254">
        <v>0.24258599148273385</v>
      </c>
      <c r="F12" s="254">
        <v>8.8696800000000013E-3</v>
      </c>
      <c r="G12" s="255"/>
      <c r="H12" s="254">
        <v>2.0061340000000004E-2</v>
      </c>
      <c r="I12" s="254">
        <v>0.26264733148273384</v>
      </c>
      <c r="J12" s="254">
        <v>0.26264733148273384</v>
      </c>
    </row>
    <row r="13" spans="1:10">
      <c r="A13" s="249" t="s">
        <v>285</v>
      </c>
      <c r="B13" s="251">
        <v>9.4549942221679353E-2</v>
      </c>
      <c r="C13" s="251">
        <v>8.0900230936649387E-2</v>
      </c>
      <c r="D13" s="251">
        <v>9.7612002251628457E-2</v>
      </c>
      <c r="E13" s="251">
        <v>8.6611085536971687E-3</v>
      </c>
      <c r="F13" s="251">
        <v>0</v>
      </c>
      <c r="G13" s="252"/>
      <c r="H13" s="251">
        <v>0</v>
      </c>
      <c r="I13" s="251">
        <v>8.6611085536971687E-3</v>
      </c>
      <c r="J13" s="251">
        <v>8.6611085536971687E-3</v>
      </c>
    </row>
    <row r="14" spans="1:10">
      <c r="A14" s="249" t="s">
        <v>286</v>
      </c>
      <c r="B14" s="251">
        <v>19.400139224090012</v>
      </c>
      <c r="C14" s="251">
        <v>16.798215187615497</v>
      </c>
      <c r="D14" s="251">
        <v>19.004303581998766</v>
      </c>
      <c r="E14" s="251">
        <v>0.23392488292903668</v>
      </c>
      <c r="F14" s="251">
        <v>8.8696800000000013E-3</v>
      </c>
      <c r="G14" s="256"/>
      <c r="H14" s="251">
        <v>2.0061340000000004E-2</v>
      </c>
      <c r="I14" s="251">
        <v>0.25398622292903666</v>
      </c>
      <c r="J14" s="251">
        <v>0.25398622292903666</v>
      </c>
    </row>
    <row r="15" spans="1:10">
      <c r="A15" s="249" t="s">
        <v>287</v>
      </c>
      <c r="B15" s="251">
        <v>-7.4134613767244213</v>
      </c>
      <c r="C15" s="251">
        <v>-6.0485186086084095</v>
      </c>
      <c r="D15" s="251">
        <v>-3.5097313971788751</v>
      </c>
      <c r="E15" s="251">
        <v>0</v>
      </c>
      <c r="F15" s="251">
        <v>0</v>
      </c>
      <c r="G15" s="252"/>
      <c r="H15" s="251">
        <v>0</v>
      </c>
      <c r="I15" s="251">
        <v>0</v>
      </c>
      <c r="J15" s="251">
        <v>0</v>
      </c>
    </row>
    <row r="16" spans="1:10">
      <c r="A16" s="253" t="s">
        <v>288</v>
      </c>
      <c r="B16" s="254">
        <v>362.85862182412848</v>
      </c>
      <c r="C16" s="254">
        <v>389.78842042312334</v>
      </c>
      <c r="D16" s="254">
        <v>360.06180316839669</v>
      </c>
      <c r="E16" s="254">
        <v>0.71906915999999999</v>
      </c>
      <c r="F16" s="254">
        <v>0</v>
      </c>
      <c r="G16" s="257"/>
      <c r="H16" s="254">
        <v>0</v>
      </c>
      <c r="I16" s="254">
        <v>0.71906915999999999</v>
      </c>
      <c r="J16" s="254">
        <v>0.71906915999999999</v>
      </c>
    </row>
    <row r="17" spans="1:15">
      <c r="A17" s="253" t="s">
        <v>289</v>
      </c>
      <c r="B17" s="254">
        <v>0.9002097</v>
      </c>
      <c r="C17" s="254">
        <v>0</v>
      </c>
      <c r="D17" s="254">
        <v>0</v>
      </c>
      <c r="E17" s="254">
        <v>0</v>
      </c>
      <c r="F17" s="254">
        <v>0</v>
      </c>
      <c r="G17" s="255"/>
      <c r="H17" s="254">
        <v>0</v>
      </c>
      <c r="I17" s="254">
        <v>0</v>
      </c>
      <c r="J17" s="254">
        <v>0</v>
      </c>
    </row>
    <row r="18" spans="1:15">
      <c r="A18" s="249" t="s">
        <v>290</v>
      </c>
      <c r="B18" s="251">
        <v>0.13132427999999999</v>
      </c>
      <c r="C18" s="251">
        <v>0</v>
      </c>
      <c r="D18" s="251">
        <v>0</v>
      </c>
      <c r="E18" s="251">
        <v>0</v>
      </c>
      <c r="F18" s="251">
        <v>0</v>
      </c>
      <c r="G18" s="252"/>
      <c r="H18" s="251">
        <v>0</v>
      </c>
      <c r="I18" s="251">
        <v>0</v>
      </c>
      <c r="J18" s="251">
        <v>0</v>
      </c>
      <c r="L18" s="251"/>
      <c r="M18" s="251"/>
      <c r="N18" s="251"/>
      <c r="O18" s="251"/>
    </row>
    <row r="19" spans="1:15">
      <c r="A19" s="258" t="s">
        <v>291</v>
      </c>
      <c r="B19" s="251">
        <v>0.76888542000000004</v>
      </c>
      <c r="C19" s="251">
        <v>0</v>
      </c>
      <c r="D19" s="251">
        <v>0</v>
      </c>
      <c r="E19" s="251">
        <v>0</v>
      </c>
      <c r="F19" s="251">
        <v>0</v>
      </c>
      <c r="G19" s="252"/>
      <c r="H19" s="251">
        <v>0</v>
      </c>
      <c r="I19" s="251">
        <v>0</v>
      </c>
      <c r="J19" s="251">
        <v>0</v>
      </c>
    </row>
    <row r="20" spans="1:15">
      <c r="A20" s="253" t="s">
        <v>292</v>
      </c>
      <c r="B20" s="254">
        <v>361.95841212412847</v>
      </c>
      <c r="C20" s="254">
        <v>389.78842042312334</v>
      </c>
      <c r="D20" s="254">
        <v>360.06180316839669</v>
      </c>
      <c r="E20" s="254">
        <v>0.71906915999999999</v>
      </c>
      <c r="F20" s="254">
        <v>0</v>
      </c>
      <c r="G20" s="255"/>
      <c r="H20" s="254">
        <v>0</v>
      </c>
      <c r="I20" s="254">
        <v>0.71906915999999999</v>
      </c>
      <c r="J20" s="254">
        <v>0.71906915999999999</v>
      </c>
    </row>
    <row r="21" spans="1:15">
      <c r="A21" s="253" t="s">
        <v>293</v>
      </c>
      <c r="B21" s="254">
        <v>290.72637569</v>
      </c>
      <c r="C21" s="254">
        <v>317.46916619999996</v>
      </c>
      <c r="D21" s="254">
        <v>273.96341081999998</v>
      </c>
      <c r="E21" s="254">
        <v>0</v>
      </c>
      <c r="F21" s="254">
        <v>0</v>
      </c>
      <c r="G21" s="255"/>
      <c r="H21" s="254">
        <v>0</v>
      </c>
      <c r="I21" s="254">
        <v>0</v>
      </c>
      <c r="J21" s="254">
        <v>0</v>
      </c>
    </row>
    <row r="22" spans="1:15">
      <c r="A22" s="249" t="s">
        <v>294</v>
      </c>
      <c r="B22" s="251">
        <v>71.232036434128531</v>
      </c>
      <c r="C22" s="251">
        <v>72.319254223123295</v>
      </c>
      <c r="D22" s="251">
        <v>86.098392348396729</v>
      </c>
      <c r="E22" s="251">
        <v>0.71906915999999999</v>
      </c>
      <c r="F22" s="251">
        <v>0</v>
      </c>
      <c r="G22" s="252"/>
      <c r="H22" s="251">
        <v>0</v>
      </c>
      <c r="I22" s="251">
        <v>0.71906915999999999</v>
      </c>
      <c r="J22" s="251">
        <v>0.71906915999999999</v>
      </c>
    </row>
    <row r="23" spans="1:15">
      <c r="A23" s="249"/>
      <c r="B23" s="251"/>
      <c r="C23" s="251"/>
      <c r="D23" s="251"/>
      <c r="E23" s="251"/>
      <c r="F23" s="251"/>
      <c r="G23" s="259"/>
      <c r="H23" s="260"/>
      <c r="I23" s="260"/>
      <c r="J23" s="260"/>
      <c r="K23" s="261"/>
    </row>
    <row r="24" spans="1:15">
      <c r="A24" s="249" t="s">
        <v>295</v>
      </c>
      <c r="B24" s="250">
        <v>-127.46439852502161</v>
      </c>
      <c r="C24" s="250">
        <v>-150.94660047473798</v>
      </c>
      <c r="D24" s="250">
        <v>-183.78619113175876</v>
      </c>
      <c r="E24" s="251">
        <v>-0.20504874000000001</v>
      </c>
      <c r="F24" s="251">
        <v>0</v>
      </c>
      <c r="G24" s="252"/>
      <c r="H24" s="250">
        <v>-7.4911376021798365E-3</v>
      </c>
      <c r="I24" s="251">
        <v>-0.21253987760217985</v>
      </c>
      <c r="J24" s="251">
        <v>-0.21253987760217985</v>
      </c>
      <c r="K24" s="261"/>
    </row>
    <row r="25" spans="1:15">
      <c r="A25" s="249" t="s">
        <v>296</v>
      </c>
      <c r="B25" s="251">
        <v>-36.528593183399032</v>
      </c>
      <c r="C25" s="251">
        <v>-45.074025951993605</v>
      </c>
      <c r="D25" s="251">
        <v>-48.404686847685404</v>
      </c>
      <c r="E25" s="251">
        <v>-0.10158439</v>
      </c>
      <c r="F25" s="251">
        <v>0</v>
      </c>
      <c r="G25" s="252"/>
      <c r="H25" s="251">
        <v>0</v>
      </c>
      <c r="I25" s="251">
        <v>-0.10158439</v>
      </c>
      <c r="J25" s="251">
        <v>-0.10158439</v>
      </c>
    </row>
    <row r="26" spans="1:15">
      <c r="A26" s="249" t="s">
        <v>297</v>
      </c>
      <c r="B26" s="251">
        <v>-36.297988698874235</v>
      </c>
      <c r="C26" s="251">
        <v>-45.030594376720245</v>
      </c>
      <c r="D26" s="251">
        <v>-48.306974171036615</v>
      </c>
      <c r="E26" s="251">
        <v>-0.10158439</v>
      </c>
      <c r="F26" s="251">
        <v>0</v>
      </c>
      <c r="G26" s="252"/>
      <c r="H26" s="251">
        <v>0</v>
      </c>
      <c r="I26" s="251">
        <v>-0.10158439</v>
      </c>
      <c r="J26" s="251">
        <v>-0.10158439</v>
      </c>
    </row>
    <row r="27" spans="1:15">
      <c r="A27" s="249" t="s">
        <v>298</v>
      </c>
      <c r="B27" s="251">
        <v>-32.962694808874232</v>
      </c>
      <c r="C27" s="251">
        <v>-42.211229326720257</v>
      </c>
      <c r="D27" s="251">
        <v>-45.214857271036614</v>
      </c>
      <c r="E27" s="251">
        <v>-7.5875919999999999E-2</v>
      </c>
      <c r="F27" s="251">
        <v>0</v>
      </c>
      <c r="G27" s="252"/>
      <c r="H27" s="251">
        <v>0</v>
      </c>
      <c r="I27" s="251">
        <v>-7.5875919999999999E-2</v>
      </c>
      <c r="J27" s="251">
        <v>-7.5875919999999999E-2</v>
      </c>
    </row>
    <row r="28" spans="1:15">
      <c r="A28" s="253" t="s">
        <v>299</v>
      </c>
      <c r="B28" s="254">
        <v>-3.33529389</v>
      </c>
      <c r="C28" s="254">
        <v>-2.81936505</v>
      </c>
      <c r="D28" s="254">
        <v>-3.0921168999999997</v>
      </c>
      <c r="E28" s="254">
        <v>-2.5708470000000001E-2</v>
      </c>
      <c r="F28" s="254">
        <v>0</v>
      </c>
      <c r="G28" s="255"/>
      <c r="H28" s="254">
        <v>0</v>
      </c>
      <c r="I28" s="254">
        <v>-2.5708470000000001E-2</v>
      </c>
      <c r="J28" s="254">
        <v>-2.5708470000000001E-2</v>
      </c>
    </row>
    <row r="29" spans="1:15">
      <c r="A29" s="253" t="s">
        <v>300</v>
      </c>
      <c r="B29" s="254">
        <v>-0.23060448452479843</v>
      </c>
      <c r="C29" s="254">
        <v>-4.3431575273353368E-2</v>
      </c>
      <c r="D29" s="254">
        <v>-9.7712676648794516E-2</v>
      </c>
      <c r="E29" s="254">
        <v>0</v>
      </c>
      <c r="F29" s="254">
        <v>0</v>
      </c>
      <c r="G29" s="255"/>
      <c r="H29" s="254">
        <v>0</v>
      </c>
      <c r="I29" s="254">
        <v>0</v>
      </c>
      <c r="J29" s="254">
        <v>0</v>
      </c>
    </row>
    <row r="30" spans="1:15">
      <c r="A30" s="249" t="s">
        <v>301</v>
      </c>
      <c r="B30" s="251">
        <v>-90.935805341622583</v>
      </c>
      <c r="C30" s="251">
        <v>-105.8725745227444</v>
      </c>
      <c r="D30" s="251">
        <v>-135.38150428407334</v>
      </c>
      <c r="E30" s="251">
        <v>-0.10346435000000001</v>
      </c>
      <c r="F30" s="251">
        <v>0</v>
      </c>
      <c r="G30" s="252"/>
      <c r="H30" s="251">
        <v>-7.4911376021798365E-3</v>
      </c>
      <c r="I30" s="251">
        <v>-0.11095548760217985</v>
      </c>
      <c r="J30" s="251">
        <v>-0.11095548760217985</v>
      </c>
    </row>
    <row r="31" spans="1:15">
      <c r="A31" s="249" t="s">
        <v>302</v>
      </c>
      <c r="B31" s="251">
        <v>-90.935805341622583</v>
      </c>
      <c r="C31" s="251">
        <v>-105.8725745227444</v>
      </c>
      <c r="D31" s="251">
        <v>-135.38150428407334</v>
      </c>
      <c r="E31" s="251">
        <v>-0.10346435000000001</v>
      </c>
      <c r="F31" s="251">
        <v>0</v>
      </c>
      <c r="G31" s="252"/>
      <c r="H31" s="251">
        <v>-7.4911376021798365E-3</v>
      </c>
      <c r="I31" s="251">
        <v>-0.11095548760217985</v>
      </c>
      <c r="J31" s="251">
        <v>-0.11095548760217985</v>
      </c>
      <c r="K31" s="262"/>
    </row>
    <row r="32" spans="1:15">
      <c r="A32" s="253" t="s">
        <v>303</v>
      </c>
      <c r="B32" s="254">
        <v>-45.747121767094612</v>
      </c>
      <c r="C32" s="254">
        <v>-52.700677390227668</v>
      </c>
      <c r="D32" s="254">
        <v>-68.139367375250814</v>
      </c>
      <c r="E32" s="254">
        <v>-7.027549000000001E-2</v>
      </c>
      <c r="F32" s="254">
        <v>0</v>
      </c>
      <c r="G32" s="255"/>
      <c r="H32" s="254">
        <v>0</v>
      </c>
      <c r="I32" s="254">
        <v>-7.027549000000001E-2</v>
      </c>
      <c r="J32" s="254">
        <v>-7.027549000000001E-2</v>
      </c>
    </row>
    <row r="33" spans="1:11">
      <c r="A33" s="253" t="s">
        <v>304</v>
      </c>
      <c r="B33" s="254">
        <v>-45.188683574527957</v>
      </c>
      <c r="C33" s="254">
        <v>-53.171897132516726</v>
      </c>
      <c r="D33" s="254">
        <v>-67.24213690882253</v>
      </c>
      <c r="E33" s="254">
        <v>-3.3188860000000001E-2</v>
      </c>
      <c r="F33" s="254">
        <v>0</v>
      </c>
      <c r="G33" s="255"/>
      <c r="H33" s="263">
        <v>-7.4911376021798365E-3</v>
      </c>
      <c r="I33" s="254">
        <v>-4.0679997602179836E-2</v>
      </c>
      <c r="J33" s="254">
        <v>-4.0679997602179836E-2</v>
      </c>
    </row>
    <row r="34" spans="1:11">
      <c r="A34" s="249"/>
      <c r="B34" s="251"/>
      <c r="C34" s="251"/>
      <c r="D34" s="251"/>
      <c r="E34" s="264"/>
      <c r="F34" s="251"/>
      <c r="G34" s="252"/>
      <c r="H34" s="251"/>
      <c r="I34" s="251"/>
      <c r="J34" s="251"/>
    </row>
    <row r="35" spans="1:11">
      <c r="A35" s="249" t="s">
        <v>305</v>
      </c>
      <c r="B35" s="250">
        <v>234.31867037016607</v>
      </c>
      <c r="C35" s="250">
        <v>221.82427186767231</v>
      </c>
      <c r="D35" s="250">
        <v>-134.81686087158096</v>
      </c>
      <c r="E35" s="250">
        <v>-5.2549807800000004</v>
      </c>
      <c r="F35" s="250">
        <v>0</v>
      </c>
      <c r="G35" s="252"/>
      <c r="H35" s="250">
        <v>0.35867125</v>
      </c>
      <c r="I35" s="250">
        <v>-4.8963095299999999</v>
      </c>
      <c r="J35" s="250">
        <v>-4.8963095299999999</v>
      </c>
    </row>
    <row r="36" spans="1:11">
      <c r="A36" s="249" t="s">
        <v>306</v>
      </c>
      <c r="B36" s="251">
        <v>-75.754999999999995</v>
      </c>
      <c r="C36" s="251">
        <v>-2.649999999999995</v>
      </c>
      <c r="D36" s="251">
        <v>-323.8</v>
      </c>
      <c r="E36" s="251">
        <v>-6</v>
      </c>
      <c r="F36" s="251">
        <v>0</v>
      </c>
      <c r="G36" s="252"/>
      <c r="H36" s="251">
        <v>0</v>
      </c>
      <c r="I36" s="251">
        <v>-6</v>
      </c>
      <c r="J36" s="251">
        <v>-6</v>
      </c>
    </row>
    <row r="37" spans="1:11">
      <c r="A37" s="253" t="s">
        <v>307</v>
      </c>
      <c r="B37" s="254">
        <v>99.745000000000005</v>
      </c>
      <c r="C37" s="254">
        <v>110.30000000000001</v>
      </c>
      <c r="D37" s="254">
        <v>71</v>
      </c>
      <c r="E37" s="254">
        <v>0</v>
      </c>
      <c r="F37" s="254">
        <v>0</v>
      </c>
      <c r="G37" s="255"/>
      <c r="H37" s="254">
        <v>0</v>
      </c>
      <c r="I37" s="254">
        <v>0</v>
      </c>
      <c r="J37" s="254">
        <v>0</v>
      </c>
    </row>
    <row r="38" spans="1:11">
      <c r="A38" s="253" t="s">
        <v>308</v>
      </c>
      <c r="B38" s="254">
        <v>-175.5</v>
      </c>
      <c r="C38" s="254">
        <v>-112.95</v>
      </c>
      <c r="D38" s="254">
        <v>-394.8</v>
      </c>
      <c r="E38" s="254">
        <v>-6</v>
      </c>
      <c r="F38" s="254">
        <v>0</v>
      </c>
      <c r="G38" s="255"/>
      <c r="H38" s="254">
        <v>0</v>
      </c>
      <c r="I38" s="254">
        <v>-6</v>
      </c>
      <c r="J38" s="254">
        <v>-6</v>
      </c>
    </row>
    <row r="39" spans="1:11">
      <c r="A39" s="249" t="s">
        <v>309</v>
      </c>
      <c r="B39" s="251">
        <v>310.07367037016604</v>
      </c>
      <c r="C39" s="251">
        <v>224.47427186767229</v>
      </c>
      <c r="D39" s="251">
        <v>188.98313912841908</v>
      </c>
      <c r="E39" s="251">
        <v>0.74501921999999987</v>
      </c>
      <c r="F39" s="251">
        <v>0</v>
      </c>
      <c r="G39" s="252"/>
      <c r="H39" s="251">
        <v>0.35867125</v>
      </c>
      <c r="I39" s="251">
        <v>1.1036904699999999</v>
      </c>
      <c r="J39" s="251">
        <v>1.1036904699999999</v>
      </c>
    </row>
    <row r="40" spans="1:11">
      <c r="A40" s="249"/>
      <c r="B40" s="251"/>
      <c r="C40" s="251"/>
      <c r="D40" s="251"/>
      <c r="E40" s="251"/>
      <c r="F40" s="251"/>
      <c r="G40" s="252"/>
      <c r="H40" s="251"/>
      <c r="I40" s="251"/>
      <c r="J40" s="251"/>
    </row>
    <row r="41" spans="1:11">
      <c r="A41" s="249" t="s">
        <v>310</v>
      </c>
      <c r="B41" s="251">
        <v>146.95578895423884</v>
      </c>
      <c r="C41" s="251">
        <v>16.056587486299122</v>
      </c>
      <c r="D41" s="251">
        <v>69.840314211723381</v>
      </c>
      <c r="E41" s="251">
        <v>-55.412806570428188</v>
      </c>
      <c r="F41" s="251">
        <v>-10.596523003953621</v>
      </c>
      <c r="H41" s="251">
        <v>-8.2526226315986833</v>
      </c>
      <c r="I41" s="251">
        <v>-63.665429202026871</v>
      </c>
      <c r="J41" s="251">
        <v>-63.665429202026871</v>
      </c>
    </row>
    <row r="42" spans="1:11">
      <c r="A42" s="249"/>
      <c r="B42" s="251"/>
      <c r="C42" s="251"/>
      <c r="D42" s="251"/>
      <c r="E42" s="265"/>
      <c r="F42" s="265"/>
      <c r="G42" s="265"/>
      <c r="H42" s="266"/>
      <c r="I42" s="265"/>
      <c r="J42" s="265"/>
    </row>
    <row r="43" spans="1:11">
      <c r="A43" s="258" t="s">
        <v>311</v>
      </c>
      <c r="B43" s="251">
        <v>0</v>
      </c>
      <c r="C43" s="251">
        <v>0</v>
      </c>
      <c r="D43" s="251">
        <v>0</v>
      </c>
      <c r="E43" s="251">
        <v>0</v>
      </c>
      <c r="F43" s="251">
        <v>0</v>
      </c>
      <c r="G43" s="252"/>
      <c r="H43" s="251">
        <v>0</v>
      </c>
      <c r="I43" s="251">
        <v>0</v>
      </c>
      <c r="J43" s="251">
        <v>0</v>
      </c>
    </row>
    <row r="44" spans="1:11">
      <c r="A44" s="267" t="s">
        <v>312</v>
      </c>
      <c r="B44" s="254">
        <v>0</v>
      </c>
      <c r="C44" s="254">
        <v>0</v>
      </c>
      <c r="D44" s="254">
        <v>0</v>
      </c>
      <c r="E44" s="254">
        <v>0</v>
      </c>
      <c r="F44" s="254">
        <v>0</v>
      </c>
      <c r="G44" s="255"/>
      <c r="H44" s="254">
        <v>0</v>
      </c>
      <c r="I44" s="254">
        <v>0</v>
      </c>
      <c r="J44" s="254">
        <v>0</v>
      </c>
    </row>
    <row r="45" spans="1:11">
      <c r="A45" s="258"/>
      <c r="B45" s="251"/>
      <c r="C45" s="251"/>
      <c r="D45" s="251"/>
      <c r="E45" s="251"/>
      <c r="F45" s="251"/>
      <c r="G45" s="252"/>
      <c r="H45" s="251"/>
      <c r="I45" s="251"/>
      <c r="J45" s="251"/>
      <c r="K45" s="261"/>
    </row>
    <row r="46" spans="1:11">
      <c r="A46" s="258" t="s">
        <v>313</v>
      </c>
      <c r="B46" s="251">
        <v>-330.73045015554055</v>
      </c>
      <c r="C46" s="251">
        <v>-245.09844562197364</v>
      </c>
      <c r="D46" s="251">
        <v>-176.83052001091858</v>
      </c>
      <c r="E46" s="251">
        <v>-1.3081063795875147E-2</v>
      </c>
      <c r="F46" s="251">
        <v>0.66808590504783449</v>
      </c>
      <c r="G46" s="252"/>
      <c r="H46" s="251">
        <v>1.316048467958524</v>
      </c>
      <c r="I46" s="251">
        <v>1.3029674041626489</v>
      </c>
      <c r="J46" s="251">
        <v>1.3029674041626489</v>
      </c>
    </row>
    <row r="47" spans="1:11">
      <c r="A47" s="258" t="s">
        <v>314</v>
      </c>
      <c r="B47" s="251">
        <v>-366.36439579184565</v>
      </c>
      <c r="C47" s="251">
        <v>-307.64282294490283</v>
      </c>
      <c r="D47" s="251">
        <v>-301.33606762810496</v>
      </c>
      <c r="E47" s="251">
        <v>-1.0940655599999998</v>
      </c>
      <c r="F47" s="251">
        <v>0</v>
      </c>
      <c r="G47" s="252"/>
      <c r="H47" s="251">
        <v>-0.39404984999999998</v>
      </c>
      <c r="I47" s="251">
        <v>-1.4881154099999998</v>
      </c>
      <c r="J47" s="251">
        <v>-1.4881154099999998</v>
      </c>
    </row>
    <row r="48" spans="1:11" ht="15.75">
      <c r="A48" s="258" t="s">
        <v>315</v>
      </c>
      <c r="B48" s="251">
        <v>35.633945636305135</v>
      </c>
      <c r="C48" s="251">
        <v>62.50233913292918</v>
      </c>
      <c r="D48" s="251">
        <v>124.50554761718632</v>
      </c>
      <c r="E48" s="251">
        <v>1.0809844962041248</v>
      </c>
      <c r="F48" s="251">
        <v>0.66808590504783449</v>
      </c>
      <c r="G48" s="268"/>
      <c r="H48" s="251">
        <v>1.7100983179585241</v>
      </c>
      <c r="I48" s="251">
        <v>2.7910828141626487</v>
      </c>
      <c r="J48" s="251">
        <v>2.7910828141626487</v>
      </c>
    </row>
    <row r="49" spans="1:10">
      <c r="A49" s="267" t="s">
        <v>316</v>
      </c>
      <c r="B49" s="254">
        <v>0</v>
      </c>
      <c r="C49" s="254">
        <v>4.2038190000000003E-2</v>
      </c>
      <c r="D49" s="254">
        <v>0</v>
      </c>
      <c r="E49" s="254">
        <v>0</v>
      </c>
      <c r="F49" s="254">
        <v>0</v>
      </c>
      <c r="G49" s="255"/>
      <c r="H49" s="254">
        <v>0</v>
      </c>
      <c r="I49" s="254">
        <v>0</v>
      </c>
      <c r="J49" s="254">
        <v>0</v>
      </c>
    </row>
    <row r="50" spans="1:10">
      <c r="A50" s="267" t="s">
        <v>317</v>
      </c>
      <c r="B50" s="254">
        <v>0</v>
      </c>
      <c r="C50" s="254">
        <v>0</v>
      </c>
      <c r="D50" s="254">
        <v>0</v>
      </c>
      <c r="E50" s="254">
        <v>0</v>
      </c>
      <c r="F50" s="254">
        <v>0</v>
      </c>
      <c r="G50" s="255"/>
      <c r="H50" s="254">
        <v>0</v>
      </c>
      <c r="I50" s="254">
        <v>0</v>
      </c>
      <c r="J50" s="254">
        <v>0</v>
      </c>
    </row>
    <row r="51" spans="1:10">
      <c r="A51" s="249"/>
      <c r="B51" s="251"/>
      <c r="C51" s="251"/>
      <c r="D51" s="251"/>
      <c r="E51" s="251"/>
      <c r="F51" s="251"/>
      <c r="G51" s="252"/>
      <c r="I51" s="251"/>
      <c r="J51" s="251"/>
    </row>
    <row r="52" spans="1:10">
      <c r="A52" s="258" t="s">
        <v>318</v>
      </c>
      <c r="B52" s="251">
        <v>15.087206420963838</v>
      </c>
      <c r="C52" s="251">
        <v>5.5576758571877942</v>
      </c>
      <c r="D52" s="251">
        <v>35.952722007090571</v>
      </c>
      <c r="E52" s="251">
        <v>-0.50992108032950401</v>
      </c>
      <c r="F52" s="251">
        <v>0.22382964050245768</v>
      </c>
      <c r="G52" s="252"/>
      <c r="H52" s="251">
        <v>0.72182180290390685</v>
      </c>
      <c r="I52" s="251">
        <v>0.21190072257440284</v>
      </c>
      <c r="J52" s="251">
        <v>0.21190072257440284</v>
      </c>
    </row>
    <row r="53" spans="1:10">
      <c r="A53" s="258" t="s">
        <v>319</v>
      </c>
      <c r="B53" s="251">
        <v>9.9794454291459864</v>
      </c>
      <c r="C53" s="251">
        <v>10.624757626771469</v>
      </c>
      <c r="D53" s="251">
        <v>11.921316215581413</v>
      </c>
      <c r="E53" s="251">
        <v>-7.3441697168163955E-11</v>
      </c>
      <c r="F53" s="251">
        <v>-9.9305452749831602E-11</v>
      </c>
      <c r="G53" s="251"/>
      <c r="H53" s="251">
        <v>8.5758840203283171E-2</v>
      </c>
      <c r="I53" s="251">
        <v>8.5758840129841474E-2</v>
      </c>
      <c r="J53" s="251">
        <v>8.5758840129841474E-2</v>
      </c>
    </row>
    <row r="54" spans="1:10">
      <c r="A54" s="258" t="s">
        <v>320</v>
      </c>
      <c r="B54" s="251">
        <v>-8.8730531500000005</v>
      </c>
      <c r="C54" s="251">
        <v>-8.7239603914610822</v>
      </c>
      <c r="D54" s="251">
        <v>-0.58716329765843978</v>
      </c>
      <c r="E54" s="251">
        <v>-0.22725981744542598</v>
      </c>
      <c r="F54" s="251">
        <v>9.0866756553828698E-2</v>
      </c>
      <c r="G54" s="251"/>
      <c r="H54" s="251">
        <v>0.24307130128020768</v>
      </c>
      <c r="I54" s="251">
        <v>1.5811483834781703E-2</v>
      </c>
      <c r="J54" s="251">
        <v>1.5811483834781703E-2</v>
      </c>
    </row>
    <row r="55" spans="1:10">
      <c r="A55" s="267" t="s">
        <v>321</v>
      </c>
      <c r="B55" s="254">
        <v>4.7444269999999997E-2</v>
      </c>
      <c r="C55" s="254">
        <v>0</v>
      </c>
      <c r="D55" s="254">
        <v>0</v>
      </c>
      <c r="E55" s="254">
        <v>0</v>
      </c>
      <c r="F55" s="254">
        <v>0</v>
      </c>
      <c r="G55" s="255"/>
      <c r="H55" s="254">
        <v>0</v>
      </c>
      <c r="I55" s="254">
        <v>0</v>
      </c>
      <c r="J55" s="254">
        <v>0</v>
      </c>
    </row>
    <row r="56" spans="1:10">
      <c r="A56" s="267" t="s">
        <v>322</v>
      </c>
      <c r="B56" s="254">
        <v>0</v>
      </c>
      <c r="C56" s="254">
        <v>0</v>
      </c>
      <c r="D56" s="254">
        <v>0</v>
      </c>
      <c r="E56" s="254">
        <v>0</v>
      </c>
      <c r="F56" s="254">
        <v>0</v>
      </c>
      <c r="G56" s="255"/>
      <c r="H56" s="254">
        <v>0</v>
      </c>
      <c r="I56" s="254">
        <v>0</v>
      </c>
      <c r="J56" s="254">
        <v>0</v>
      </c>
    </row>
    <row r="57" spans="1:10">
      <c r="A57" s="258" t="s">
        <v>323</v>
      </c>
      <c r="B57" s="251">
        <v>0</v>
      </c>
      <c r="C57" s="251">
        <v>0</v>
      </c>
      <c r="D57" s="251">
        <v>0</v>
      </c>
      <c r="E57" s="251">
        <v>0</v>
      </c>
      <c r="F57" s="251">
        <v>0</v>
      </c>
      <c r="G57" s="252"/>
      <c r="H57" s="251">
        <v>0</v>
      </c>
      <c r="I57" s="251">
        <v>0</v>
      </c>
      <c r="J57" s="251">
        <v>0</v>
      </c>
    </row>
    <row r="58" spans="1:10">
      <c r="A58" s="258" t="s">
        <v>324</v>
      </c>
      <c r="B58" s="251">
        <v>13.933369871817849</v>
      </c>
      <c r="C58" s="251">
        <v>3.6568786218774063</v>
      </c>
      <c r="D58" s="251">
        <v>24.6185690891676</v>
      </c>
      <c r="E58" s="251">
        <v>-0.2826612628106363</v>
      </c>
      <c r="F58" s="251">
        <v>0.13296288404793444</v>
      </c>
      <c r="G58" s="252" t="s">
        <v>325</v>
      </c>
      <c r="H58" s="251">
        <v>0.39299166142041597</v>
      </c>
      <c r="I58" s="251">
        <v>0.11033039860977967</v>
      </c>
      <c r="J58" s="251">
        <v>0.11033039860977967</v>
      </c>
    </row>
    <row r="59" spans="1:10">
      <c r="A59" s="249"/>
      <c r="B59" s="251"/>
      <c r="C59" s="251"/>
      <c r="D59" s="251"/>
      <c r="E59" s="251"/>
      <c r="F59" s="251"/>
      <c r="G59" s="251"/>
      <c r="H59" s="251"/>
      <c r="I59" s="251"/>
      <c r="J59" s="251"/>
    </row>
    <row r="60" spans="1:10">
      <c r="A60" s="269" t="s">
        <v>326</v>
      </c>
      <c r="B60" s="270">
        <v>313.1666666785224</v>
      </c>
      <c r="C60" s="270">
        <v>248.0125063475146</v>
      </c>
      <c r="D60" s="270">
        <v>-13.677538439976097</v>
      </c>
      <c r="E60" s="270">
        <v>-60.43418308307082</v>
      </c>
      <c r="F60" s="270">
        <v>-9.695737778403327</v>
      </c>
      <c r="G60" s="270"/>
      <c r="H60" s="270">
        <v>-5.8435109083384322</v>
      </c>
      <c r="I60" s="270">
        <v>-66.277693991409251</v>
      </c>
      <c r="J60" s="270">
        <v>-66.277693991409251</v>
      </c>
    </row>
    <row r="61" spans="1:10">
      <c r="A61" s="258" t="s">
        <v>327</v>
      </c>
      <c r="B61" s="251"/>
      <c r="C61" s="251"/>
      <c r="D61" s="251"/>
      <c r="E61" s="251"/>
      <c r="F61" s="251"/>
      <c r="G61" s="251"/>
      <c r="H61" s="260"/>
      <c r="I61" s="251"/>
      <c r="J61" s="251"/>
    </row>
    <row r="62" spans="1:10">
      <c r="A62" s="249"/>
      <c r="B62" s="251"/>
      <c r="C62" s="251"/>
      <c r="D62" s="251"/>
      <c r="E62" s="251"/>
      <c r="F62" s="251"/>
      <c r="G62" s="251"/>
      <c r="H62" s="251"/>
      <c r="I62" s="251"/>
      <c r="J62" s="251"/>
    </row>
    <row r="63" spans="1:10">
      <c r="A63" s="258" t="s">
        <v>328</v>
      </c>
      <c r="B63" s="251">
        <v>-146.95578895423884</v>
      </c>
      <c r="C63" s="251">
        <v>-16.056587486299122</v>
      </c>
      <c r="D63" s="251">
        <v>-69.840314211723381</v>
      </c>
      <c r="E63" s="251">
        <v>55.412806570428188</v>
      </c>
      <c r="F63" s="251">
        <v>10.596523003953621</v>
      </c>
      <c r="G63" s="251"/>
      <c r="H63" s="251">
        <v>8.2526226315986833</v>
      </c>
      <c r="I63" s="251">
        <v>63.665429202026871</v>
      </c>
      <c r="J63" s="251">
        <v>63.665429202026871</v>
      </c>
    </row>
    <row r="64" spans="1:10">
      <c r="A64" s="258" t="s">
        <v>329</v>
      </c>
      <c r="B64" s="251">
        <v>0</v>
      </c>
      <c r="C64" s="251">
        <v>0</v>
      </c>
      <c r="D64" s="251">
        <v>0</v>
      </c>
      <c r="E64" s="251">
        <v>0</v>
      </c>
      <c r="F64" s="251">
        <v>0</v>
      </c>
      <c r="G64" s="251"/>
      <c r="H64" s="251">
        <v>0</v>
      </c>
      <c r="I64" s="251">
        <v>0</v>
      </c>
      <c r="J64" s="251">
        <v>0</v>
      </c>
    </row>
    <row r="65" spans="1:12">
      <c r="A65" s="267" t="s">
        <v>330</v>
      </c>
      <c r="B65" s="254">
        <v>0</v>
      </c>
      <c r="C65" s="254">
        <v>0</v>
      </c>
      <c r="D65" s="254">
        <v>0</v>
      </c>
      <c r="E65" s="254">
        <v>0</v>
      </c>
      <c r="F65" s="254">
        <v>0</v>
      </c>
      <c r="G65" s="254"/>
      <c r="H65" s="254">
        <v>0</v>
      </c>
      <c r="I65" s="254">
        <v>0</v>
      </c>
      <c r="J65" s="254">
        <v>0</v>
      </c>
    </row>
    <row r="66" spans="1:12">
      <c r="A66" s="267" t="s">
        <v>331</v>
      </c>
      <c r="B66" s="254">
        <v>-9.9796718191672653</v>
      </c>
      <c r="C66" s="254">
        <v>-10.624757626771469</v>
      </c>
      <c r="D66" s="254">
        <v>-11.921316215581413</v>
      </c>
      <c r="E66" s="254">
        <v>7.3441697168163955E-11</v>
      </c>
      <c r="F66" s="254">
        <v>9.9305452749831602E-11</v>
      </c>
      <c r="G66" s="255"/>
      <c r="H66" s="254">
        <v>-8.5758840203283171E-2</v>
      </c>
      <c r="I66" s="254">
        <v>-8.5758840129841474E-2</v>
      </c>
      <c r="J66" s="254">
        <v>-8.5758840129841474E-2</v>
      </c>
      <c r="K66" s="271"/>
      <c r="L66" s="271"/>
    </row>
    <row r="67" spans="1:12">
      <c r="A67" s="249"/>
      <c r="B67" s="251"/>
      <c r="C67" s="251"/>
      <c r="D67" s="251"/>
      <c r="E67" s="251"/>
      <c r="F67" s="251"/>
      <c r="G67" s="251"/>
      <c r="H67" s="251"/>
      <c r="I67" s="251"/>
      <c r="J67" s="251"/>
    </row>
    <row r="68" spans="1:12">
      <c r="A68" s="269" t="s">
        <v>332</v>
      </c>
      <c r="B68" s="270">
        <v>156.24310590511629</v>
      </c>
      <c r="C68" s="270">
        <v>221.33116123444401</v>
      </c>
      <c r="D68" s="270">
        <v>-95.439168867280898</v>
      </c>
      <c r="E68" s="270">
        <v>-5.0213765125691925</v>
      </c>
      <c r="F68" s="270">
        <v>0.9007852256495994</v>
      </c>
      <c r="G68" s="272"/>
      <c r="H68" s="270">
        <v>2.3233528830569679</v>
      </c>
      <c r="I68" s="270">
        <v>-2.6980236295122211</v>
      </c>
      <c r="J68" s="270">
        <v>-2.6980236295122211</v>
      </c>
    </row>
    <row r="69" spans="1:12" ht="15.75" thickBot="1">
      <c r="A69" s="273" t="s">
        <v>333</v>
      </c>
      <c r="B69" s="274"/>
      <c r="C69" s="274"/>
      <c r="D69" s="274"/>
      <c r="E69" s="275"/>
      <c r="F69" s="276"/>
      <c r="G69" s="277"/>
      <c r="H69" s="277"/>
      <c r="I69" s="276"/>
      <c r="J69" s="276"/>
    </row>
    <row r="70" spans="1:12">
      <c r="A70" s="278" t="s">
        <v>334</v>
      </c>
      <c r="B70" s="249"/>
      <c r="C70" s="249"/>
      <c r="D70" s="249"/>
      <c r="E70" s="279"/>
      <c r="F70" s="251"/>
      <c r="G70" s="280"/>
      <c r="H70" s="280"/>
      <c r="I70" s="251"/>
      <c r="J70" s="251"/>
    </row>
    <row r="71" spans="1:12">
      <c r="A71" s="281" t="s">
        <v>335</v>
      </c>
      <c r="B71" s="249"/>
      <c r="C71" s="249"/>
      <c r="D71" s="249"/>
      <c r="E71" s="279"/>
      <c r="F71" s="251"/>
      <c r="G71" s="280"/>
      <c r="H71" s="280"/>
      <c r="I71" s="251"/>
      <c r="J71" s="251"/>
    </row>
    <row r="72" spans="1:12">
      <c r="A72" s="281" t="s">
        <v>336</v>
      </c>
      <c r="B72" s="249"/>
      <c r="C72" s="249"/>
      <c r="D72" s="249"/>
      <c r="E72" s="279"/>
      <c r="F72" s="251"/>
      <c r="G72" s="280"/>
      <c r="H72" s="280"/>
      <c r="I72" s="251"/>
      <c r="J72" s="251"/>
    </row>
    <row r="73" spans="1:12">
      <c r="A73" s="281" t="s">
        <v>337</v>
      </c>
      <c r="B73" s="249"/>
      <c r="C73" s="249"/>
      <c r="D73" s="249"/>
      <c r="E73" s="279"/>
      <c r="F73" s="251"/>
      <c r="G73" s="280"/>
      <c r="H73" s="280"/>
      <c r="I73" s="251"/>
      <c r="J73" s="251"/>
    </row>
    <row r="74" spans="1:12">
      <c r="A74" s="278" t="s">
        <v>135</v>
      </c>
      <c r="B74" s="249"/>
      <c r="C74" s="249"/>
      <c r="D74" s="249"/>
      <c r="E74" s="279"/>
      <c r="F74" s="251"/>
      <c r="G74" s="280"/>
      <c r="H74" s="280"/>
      <c r="I74" s="251"/>
      <c r="J74" s="251"/>
    </row>
    <row r="75" spans="1:12">
      <c r="A75" s="278"/>
      <c r="B75" s="249"/>
      <c r="C75" s="249"/>
      <c r="D75" s="249"/>
      <c r="E75" s="279"/>
      <c r="F75" s="251"/>
      <c r="G75" s="280"/>
      <c r="H75" s="280"/>
      <c r="I75" s="251"/>
      <c r="J75" s="251"/>
    </row>
    <row r="76" spans="1:12">
      <c r="A76" s="278"/>
    </row>
    <row r="77" spans="1:12">
      <c r="A77" s="281"/>
    </row>
    <row r="78" spans="1:12" ht="18">
      <c r="A78" s="282"/>
      <c r="E78" s="268"/>
      <c r="F78" s="268"/>
      <c r="G78" s="268"/>
      <c r="H78" s="268"/>
      <c r="I78" s="268"/>
      <c r="J78" s="268"/>
      <c r="K78" s="283"/>
    </row>
    <row r="79" spans="1:12" ht="18">
      <c r="A79" s="284"/>
      <c r="E79" s="268"/>
      <c r="F79" s="268"/>
      <c r="G79" s="268"/>
      <c r="H79" s="268"/>
      <c r="I79" s="268"/>
      <c r="J79" s="268"/>
      <c r="K79" s="283"/>
    </row>
    <row r="80" spans="1:12" ht="18">
      <c r="A80" s="284"/>
      <c r="E80" s="285"/>
      <c r="F80" s="268"/>
      <c r="G80" s="268"/>
      <c r="H80" s="268"/>
      <c r="I80" s="268"/>
      <c r="J80" s="268"/>
      <c r="K80" s="283"/>
    </row>
    <row r="81" spans="1:11" ht="18">
      <c r="A81" s="284"/>
      <c r="F81" s="286"/>
      <c r="G81" s="286"/>
      <c r="H81" s="286"/>
      <c r="K81" s="283"/>
    </row>
    <row r="82" spans="1:11" ht="18">
      <c r="A82" s="281"/>
      <c r="E82" s="287"/>
      <c r="F82" s="268"/>
      <c r="G82" s="286"/>
      <c r="H82" s="268"/>
      <c r="I82" s="268"/>
      <c r="J82" s="268"/>
      <c r="K82" s="283"/>
    </row>
    <row r="83" spans="1:11" ht="15.75">
      <c r="A83" s="281"/>
      <c r="E83" s="287"/>
      <c r="F83" s="268"/>
      <c r="H83" s="268"/>
      <c r="I83" s="268"/>
      <c r="J83" s="268"/>
    </row>
    <row r="84" spans="1:11" ht="15.75">
      <c r="A84" s="281"/>
      <c r="E84" s="287"/>
      <c r="F84" s="268"/>
      <c r="G84" s="288"/>
      <c r="H84" s="268"/>
      <c r="I84" s="268"/>
      <c r="J84" s="268"/>
    </row>
    <row r="85" spans="1:11">
      <c r="A85" s="281"/>
    </row>
    <row r="86" spans="1:11">
      <c r="A86" s="281"/>
    </row>
    <row r="87" spans="1:11">
      <c r="A87" s="278"/>
      <c r="H87" s="289"/>
    </row>
    <row r="88" spans="1:11">
      <c r="A88" s="281"/>
    </row>
    <row r="89" spans="1:11">
      <c r="A89" s="281"/>
    </row>
    <row r="90" spans="1:11">
      <c r="A90" s="278"/>
    </row>
    <row r="91" spans="1:11">
      <c r="A91" s="281"/>
    </row>
    <row r="92" spans="1:11">
      <c r="A92" s="278"/>
    </row>
    <row r="93" spans="1:11" ht="17.100000000000001" customHeight="1">
      <c r="A93" s="278"/>
    </row>
    <row r="94" spans="1:11" ht="17.100000000000001" customHeight="1">
      <c r="A94" s="278"/>
    </row>
    <row r="95" spans="1:11">
      <c r="A95" s="281"/>
    </row>
    <row r="96" spans="1:11">
      <c r="A96" s="281"/>
    </row>
    <row r="97" spans="1:1">
      <c r="A97" s="281"/>
    </row>
    <row r="98" spans="1:1">
      <c r="A98" s="282"/>
    </row>
    <row r="99" spans="1:1">
      <c r="A99" s="282"/>
    </row>
    <row r="100" spans="1:1" ht="15" customHeight="1">
      <c r="A100" s="282"/>
    </row>
    <row r="101" spans="1:1" ht="15" customHeight="1">
      <c r="A101" s="278"/>
    </row>
    <row r="102" spans="1:1" ht="15" customHeight="1">
      <c r="A102" s="284"/>
    </row>
    <row r="103" spans="1:1" ht="15" customHeight="1">
      <c r="A103" s="278"/>
    </row>
    <row r="104" spans="1:1">
      <c r="A104" s="281"/>
    </row>
    <row r="105" spans="1:1" ht="17.100000000000001" customHeight="1">
      <c r="A105" s="278"/>
    </row>
    <row r="106" spans="1:1">
      <c r="A106" s="278"/>
    </row>
    <row r="107" spans="1:1">
      <c r="A107" s="278"/>
    </row>
    <row r="108" spans="1:1">
      <c r="A108" s="278"/>
    </row>
    <row r="109" spans="1:1">
      <c r="A109" s="278"/>
    </row>
    <row r="110" spans="1:1">
      <c r="A110" s="281"/>
    </row>
    <row r="111" spans="1:1">
      <c r="A111" s="278"/>
    </row>
    <row r="112" spans="1:1">
      <c r="A112" s="278"/>
    </row>
    <row r="113" spans="1:1">
      <c r="A113" s="284"/>
    </row>
    <row r="114" spans="1:1">
      <c r="A114" s="278"/>
    </row>
    <row r="115" spans="1:1">
      <c r="A115" s="278"/>
    </row>
    <row r="116" spans="1:1">
      <c r="A116" s="278"/>
    </row>
    <row r="117" spans="1:1">
      <c r="A117" s="278"/>
    </row>
    <row r="118" spans="1:1">
      <c r="A118" s="278"/>
    </row>
    <row r="119" spans="1:1">
      <c r="A119" s="278"/>
    </row>
    <row r="120" spans="1:1">
      <c r="A120" s="284"/>
    </row>
    <row r="121" spans="1:1">
      <c r="A121" s="278"/>
    </row>
    <row r="122" spans="1:1">
      <c r="A122" s="281"/>
    </row>
    <row r="123" spans="1:1">
      <c r="A123" s="278"/>
    </row>
    <row r="124" spans="1:1">
      <c r="A124" s="278"/>
    </row>
    <row r="125" spans="1:1">
      <c r="A125" s="278"/>
    </row>
    <row r="126" spans="1:1">
      <c r="A126" s="278"/>
    </row>
    <row r="127" spans="1:1">
      <c r="A127" s="278"/>
    </row>
    <row r="128" spans="1:1">
      <c r="A128" s="281"/>
    </row>
    <row r="129" spans="1:1" ht="17.100000000000001" customHeight="1">
      <c r="A129" s="281"/>
    </row>
    <row r="130" spans="1:1">
      <c r="A130" s="281"/>
    </row>
    <row r="131" spans="1:1">
      <c r="A131" s="281"/>
    </row>
    <row r="132" spans="1:1">
      <c r="A132" s="281"/>
    </row>
    <row r="133" spans="1:1">
      <c r="A133" s="281"/>
    </row>
    <row r="134" spans="1:1">
      <c r="A134" s="278"/>
    </row>
    <row r="135" spans="1:1" ht="17.100000000000001" customHeight="1">
      <c r="A135" s="284"/>
    </row>
    <row r="136" spans="1:1" ht="17.100000000000001" customHeight="1">
      <c r="A136" s="278"/>
    </row>
    <row r="137" spans="1:1" ht="17.100000000000001" customHeight="1">
      <c r="A137" s="281"/>
    </row>
    <row r="138" spans="1:1" ht="17.100000000000001" customHeight="1">
      <c r="A138" s="281"/>
    </row>
    <row r="139" spans="1:1" ht="17.100000000000001" customHeight="1">
      <c r="A139" s="281"/>
    </row>
    <row r="140" spans="1:1" ht="17.100000000000001" customHeight="1">
      <c r="A140" s="278"/>
    </row>
    <row r="141" spans="1:1" ht="17.100000000000001" customHeight="1">
      <c r="A141" s="281"/>
    </row>
    <row r="142" spans="1:1" ht="17.100000000000001" customHeight="1">
      <c r="A142" s="284"/>
    </row>
    <row r="143" spans="1:1" ht="17.100000000000001" customHeight="1">
      <c r="A143" s="278"/>
    </row>
    <row r="144" spans="1:1" ht="17.100000000000001" customHeight="1">
      <c r="A144" s="281"/>
    </row>
    <row r="145" spans="1:1" ht="17.100000000000001" customHeight="1">
      <c r="A145" s="281"/>
    </row>
    <row r="146" spans="1:1" ht="17.100000000000001" customHeight="1">
      <c r="A146" s="281"/>
    </row>
    <row r="147" spans="1:1" ht="17.100000000000001" customHeight="1">
      <c r="A147" s="278"/>
    </row>
    <row r="148" spans="1:1" ht="17.100000000000001" customHeight="1">
      <c r="A148" s="278"/>
    </row>
    <row r="149" spans="1:1">
      <c r="A149" s="284"/>
    </row>
    <row r="150" spans="1:1">
      <c r="A150" s="278"/>
    </row>
    <row r="151" spans="1:1">
      <c r="A151" s="281"/>
    </row>
    <row r="152" spans="1:1">
      <c r="A152" s="278"/>
    </row>
    <row r="153" spans="1:1">
      <c r="A153" s="278"/>
    </row>
    <row r="154" spans="1:1">
      <c r="A154" s="278"/>
    </row>
    <row r="155" spans="1:1">
      <c r="A155" s="278"/>
    </row>
    <row r="156" spans="1:1">
      <c r="A156" s="278"/>
    </row>
    <row r="157" spans="1:1">
      <c r="A157" s="278"/>
    </row>
    <row r="158" spans="1:1">
      <c r="A158" s="278"/>
    </row>
    <row r="159" spans="1:1">
      <c r="A159" s="278"/>
    </row>
    <row r="160" spans="1:1">
      <c r="A160" s="278"/>
    </row>
    <row r="161" spans="1:1">
      <c r="A161" s="278"/>
    </row>
    <row r="162" spans="1:1">
      <c r="A162" s="278"/>
    </row>
    <row r="163" spans="1:1">
      <c r="A163" s="281"/>
    </row>
    <row r="164" spans="1:1">
      <c r="A164" s="284"/>
    </row>
    <row r="165" spans="1:1">
      <c r="A165" s="278"/>
    </row>
    <row r="166" spans="1:1">
      <c r="A166" s="281"/>
    </row>
    <row r="167" spans="1:1">
      <c r="A167" s="278"/>
    </row>
    <row r="168" spans="1:1">
      <c r="A168" s="278"/>
    </row>
    <row r="169" spans="1:1">
      <c r="A169" s="281"/>
    </row>
    <row r="170" spans="1:1">
      <c r="A170" s="278"/>
    </row>
    <row r="171" spans="1:1">
      <c r="A171" s="278"/>
    </row>
    <row r="172" spans="1:1">
      <c r="A172" s="278"/>
    </row>
    <row r="173" spans="1:1">
      <c r="A173" s="284"/>
    </row>
    <row r="174" spans="1:1">
      <c r="A174" s="278"/>
    </row>
    <row r="175" spans="1:1">
      <c r="A175" s="281"/>
    </row>
    <row r="176" spans="1:1">
      <c r="A176" s="278"/>
    </row>
    <row r="177" spans="1:1">
      <c r="A177" s="278"/>
    </row>
    <row r="178" spans="1:1">
      <c r="A178" s="278"/>
    </row>
    <row r="179" spans="1:1">
      <c r="A179" s="278"/>
    </row>
    <row r="180" spans="1:1">
      <c r="A180" s="278"/>
    </row>
    <row r="181" spans="1:1">
      <c r="A181" s="278"/>
    </row>
    <row r="182" spans="1:1">
      <c r="A182" s="281"/>
    </row>
    <row r="183" spans="1:1">
      <c r="A183" s="278"/>
    </row>
    <row r="184" spans="1:1">
      <c r="A184" s="278"/>
    </row>
    <row r="185" spans="1:1">
      <c r="A185" s="278"/>
    </row>
    <row r="186" spans="1:1" ht="17.100000000000001" customHeight="1">
      <c r="A186" s="284"/>
    </row>
    <row r="187" spans="1:1" ht="17.100000000000001" customHeight="1">
      <c r="A187" s="278"/>
    </row>
    <row r="188" spans="1:1" ht="17.100000000000001" customHeight="1">
      <c r="A188" s="278"/>
    </row>
    <row r="189" spans="1:1" ht="17.100000000000001" customHeight="1">
      <c r="A189" s="278"/>
    </row>
    <row r="190" spans="1:1" ht="17.100000000000001" customHeight="1">
      <c r="A190" s="278"/>
    </row>
    <row r="191" spans="1:1" ht="17.100000000000001" customHeight="1">
      <c r="A191" s="278"/>
    </row>
    <row r="192" spans="1:1" ht="17.100000000000001" customHeight="1">
      <c r="A192" s="278"/>
    </row>
    <row r="193" spans="1:11" ht="17.100000000000001" customHeight="1">
      <c r="A193" s="278"/>
    </row>
    <row r="194" spans="1:11">
      <c r="A194" s="278"/>
    </row>
    <row r="195" spans="1:11">
      <c r="A195" s="278"/>
    </row>
    <row r="196" spans="1:11">
      <c r="A196" s="278"/>
      <c r="J196" s="290"/>
      <c r="K196" s="290"/>
    </row>
    <row r="197" spans="1:11">
      <c r="A197" s="278"/>
      <c r="J197" s="290"/>
      <c r="K197" s="290"/>
    </row>
    <row r="198" spans="1:11">
      <c r="A198" s="284"/>
      <c r="K198" s="290"/>
    </row>
    <row r="199" spans="1:11">
      <c r="A199" s="278"/>
      <c r="K199" s="290"/>
    </row>
    <row r="200" spans="1:11">
      <c r="A200" s="281"/>
      <c r="K200" s="290"/>
    </row>
    <row r="201" spans="1:11">
      <c r="A201" s="281"/>
      <c r="K201" s="290"/>
    </row>
    <row r="202" spans="1:11">
      <c r="A202" s="281"/>
      <c r="K202" s="290"/>
    </row>
    <row r="203" spans="1:11">
      <c r="A203" s="281"/>
      <c r="K203" s="290"/>
    </row>
    <row r="204" spans="1:11">
      <c r="A204" s="281"/>
    </row>
    <row r="205" spans="1:11">
      <c r="A205" s="281"/>
    </row>
    <row r="206" spans="1:11">
      <c r="A206" s="281"/>
    </row>
    <row r="207" spans="1:11">
      <c r="A207" s="281"/>
    </row>
    <row r="208" spans="1:11">
      <c r="A208" s="281"/>
    </row>
    <row r="209" spans="1:1">
      <c r="A209" s="281"/>
    </row>
    <row r="210" spans="1:1">
      <c r="A210" s="281"/>
    </row>
    <row r="211" spans="1:1">
      <c r="A211" s="281"/>
    </row>
    <row r="212" spans="1:1">
      <c r="A212" s="278"/>
    </row>
    <row r="213" spans="1:1">
      <c r="A213" s="278"/>
    </row>
    <row r="215" spans="1:1">
      <c r="A215" s="284"/>
    </row>
    <row r="216" spans="1:1">
      <c r="A216" s="278"/>
    </row>
    <row r="217" spans="1:1">
      <c r="A217" s="281"/>
    </row>
    <row r="218" spans="1:1">
      <c r="A218" s="281"/>
    </row>
    <row r="219" spans="1:1">
      <c r="A219" s="278"/>
    </row>
    <row r="220" spans="1:1">
      <c r="A220" s="278"/>
    </row>
    <row r="221" spans="1:1">
      <c r="A221" s="281"/>
    </row>
    <row r="222" spans="1:1">
      <c r="A222" s="281"/>
    </row>
    <row r="223" spans="1:1">
      <c r="A223" s="281"/>
    </row>
    <row r="224" spans="1:1">
      <c r="A224" s="281"/>
    </row>
    <row r="225" spans="1:5">
      <c r="A225" s="278"/>
      <c r="E225" s="278"/>
    </row>
    <row r="226" spans="1:5">
      <c r="A226" s="278"/>
      <c r="E226" s="281"/>
    </row>
    <row r="227" spans="1:5">
      <c r="A227" s="281"/>
      <c r="E227" s="278"/>
    </row>
    <row r="228" spans="1:5">
      <c r="A228" s="281"/>
      <c r="E228" s="278"/>
    </row>
    <row r="229" spans="1:5">
      <c r="A229" s="281"/>
      <c r="E229" s="278"/>
    </row>
    <row r="230" spans="1:5">
      <c r="A230" s="278"/>
    </row>
    <row r="231" spans="1:5">
      <c r="A231" s="278"/>
    </row>
    <row r="232" spans="1:5">
      <c r="A232" s="278"/>
    </row>
    <row r="233" spans="1:5">
      <c r="A233" s="284"/>
    </row>
    <row r="234" spans="1:5">
      <c r="A234" s="278"/>
    </row>
    <row r="235" spans="1:5">
      <c r="A235" s="281"/>
    </row>
    <row r="236" spans="1:5">
      <c r="A236" s="281"/>
    </row>
    <row r="237" spans="1:5">
      <c r="A237" s="281"/>
    </row>
    <row r="238" spans="1:5">
      <c r="A238" s="281"/>
    </row>
    <row r="239" spans="1:5">
      <c r="A239" s="281"/>
    </row>
    <row r="240" spans="1:5">
      <c r="A240" s="281"/>
    </row>
    <row r="241" spans="1:1">
      <c r="A241" s="278"/>
    </row>
    <row r="242" spans="1:1">
      <c r="A242" s="278"/>
    </row>
    <row r="243" spans="1:1">
      <c r="A243" s="278"/>
    </row>
    <row r="244" spans="1:1">
      <c r="A244" s="278"/>
    </row>
    <row r="245" spans="1:1">
      <c r="A245" s="278"/>
    </row>
    <row r="246" spans="1:1">
      <c r="A246" s="278"/>
    </row>
    <row r="247" spans="1:1">
      <c r="A247" s="278"/>
    </row>
    <row r="248" spans="1:1">
      <c r="A248" s="278"/>
    </row>
    <row r="249" spans="1:1">
      <c r="A249" s="278"/>
    </row>
    <row r="250" spans="1:1">
      <c r="A250" s="281"/>
    </row>
    <row r="251" spans="1:1">
      <c r="A251" s="281"/>
    </row>
    <row r="252" spans="1:1">
      <c r="A252" s="281"/>
    </row>
    <row r="253" spans="1:1">
      <c r="A253" s="281"/>
    </row>
    <row r="254" spans="1:1">
      <c r="A254" s="281"/>
    </row>
    <row r="255" spans="1:1">
      <c r="A255" s="278"/>
    </row>
    <row r="256" spans="1:1">
      <c r="A256" s="281"/>
    </row>
    <row r="257" spans="1:1" ht="17.100000000000001" customHeight="1">
      <c r="A257" s="281"/>
    </row>
    <row r="258" spans="1:1" ht="17.100000000000001" customHeight="1">
      <c r="A258" s="281"/>
    </row>
    <row r="259" spans="1:1" ht="17.100000000000001" customHeight="1">
      <c r="A259" s="278"/>
    </row>
    <row r="260" spans="1:1">
      <c r="A260" s="278"/>
    </row>
    <row r="261" spans="1:1">
      <c r="A261" s="278"/>
    </row>
    <row r="262" spans="1:1">
      <c r="A262" s="284"/>
    </row>
    <row r="263" spans="1:1">
      <c r="A263" s="278"/>
    </row>
    <row r="264" spans="1:1">
      <c r="A264" s="281"/>
    </row>
    <row r="265" spans="1:1">
      <c r="A265" s="278"/>
    </row>
    <row r="266" spans="1:1">
      <c r="A266" s="278"/>
    </row>
    <row r="267" spans="1:1" ht="17.100000000000001" customHeight="1">
      <c r="A267" s="281"/>
    </row>
    <row r="268" spans="1:1">
      <c r="A268" s="281"/>
    </row>
    <row r="269" spans="1:1">
      <c r="A269" s="281"/>
    </row>
    <row r="270" spans="1:1">
      <c r="A270" s="281"/>
    </row>
    <row r="271" spans="1:1">
      <c r="A271" s="281"/>
    </row>
    <row r="272" spans="1:1">
      <c r="A272" s="281"/>
    </row>
    <row r="273" spans="1:1">
      <c r="A273" s="278"/>
    </row>
    <row r="274" spans="1:1">
      <c r="A274" s="278"/>
    </row>
    <row r="275" spans="1:1">
      <c r="A275" s="278"/>
    </row>
    <row r="276" spans="1:1">
      <c r="A276" s="284"/>
    </row>
    <row r="277" spans="1:1">
      <c r="A277" s="278"/>
    </row>
    <row r="278" spans="1:1">
      <c r="A278" s="281"/>
    </row>
    <row r="279" spans="1:1">
      <c r="A279" s="278"/>
    </row>
    <row r="280" spans="1:1">
      <c r="A280" s="278"/>
    </row>
    <row r="281" spans="1:1">
      <c r="A281" s="278"/>
    </row>
    <row r="282" spans="1:1">
      <c r="A282" s="278"/>
    </row>
    <row r="283" spans="1:1">
      <c r="A283" s="278"/>
    </row>
    <row r="284" spans="1:1">
      <c r="A284" s="278"/>
    </row>
    <row r="285" spans="1:1">
      <c r="A285" s="278"/>
    </row>
    <row r="286" spans="1:1">
      <c r="A286" s="281"/>
    </row>
    <row r="287" spans="1:1">
      <c r="A287" s="281"/>
    </row>
    <row r="288" spans="1:1">
      <c r="A288" s="278"/>
    </row>
    <row r="289" spans="1:1">
      <c r="A289" s="278"/>
    </row>
    <row r="290" spans="1:1">
      <c r="A290" s="278"/>
    </row>
    <row r="291" spans="1:1">
      <c r="A291" s="278"/>
    </row>
    <row r="292" spans="1:1">
      <c r="A292" s="278"/>
    </row>
    <row r="294" spans="1:1">
      <c r="A294" s="284"/>
    </row>
    <row r="295" spans="1:1">
      <c r="A295" s="278"/>
    </row>
    <row r="296" spans="1:1">
      <c r="A296" s="278"/>
    </row>
    <row r="297" spans="1:1">
      <c r="A297" s="278"/>
    </row>
    <row r="298" spans="1:1">
      <c r="A298" s="278"/>
    </row>
    <row r="299" spans="1:1">
      <c r="A299" s="278"/>
    </row>
    <row r="300" spans="1:1">
      <c r="A300" s="278"/>
    </row>
    <row r="301" spans="1:1">
      <c r="A301" s="278"/>
    </row>
    <row r="302" spans="1:1">
      <c r="A302" s="278"/>
    </row>
    <row r="303" spans="1:1">
      <c r="A303" s="278"/>
    </row>
    <row r="304" spans="1:1">
      <c r="A304" s="281"/>
    </row>
    <row r="305" spans="1:1">
      <c r="A305" s="281"/>
    </row>
    <row r="306" spans="1:1">
      <c r="A306" s="281"/>
    </row>
    <row r="307" spans="1:1">
      <c r="A307" s="278"/>
    </row>
    <row r="308" spans="1:1">
      <c r="A308" s="278"/>
    </row>
    <row r="309" spans="1:1" ht="17.100000000000001" customHeight="1">
      <c r="A309" s="281"/>
    </row>
    <row r="310" spans="1:1">
      <c r="A310" s="278"/>
    </row>
    <row r="311" spans="1:1" ht="17.100000000000001" customHeight="1">
      <c r="A311" s="278"/>
    </row>
    <row r="313" spans="1:1">
      <c r="A313" s="284"/>
    </row>
    <row r="314" spans="1:1">
      <c r="A314" s="278"/>
    </row>
    <row r="315" spans="1:1">
      <c r="A315" s="278"/>
    </row>
    <row r="316" spans="1:1">
      <c r="A316" s="278"/>
    </row>
    <row r="317" spans="1:1">
      <c r="A317" s="278"/>
    </row>
    <row r="318" spans="1:1">
      <c r="A318" s="278"/>
    </row>
    <row r="319" spans="1:1">
      <c r="A319" s="278"/>
    </row>
    <row r="320" spans="1:1">
      <c r="A320" s="278"/>
    </row>
    <row r="321" spans="1:1">
      <c r="A321" s="278"/>
    </row>
    <row r="322" spans="1:1">
      <c r="A322" s="278"/>
    </row>
    <row r="323" spans="1:1">
      <c r="A323" s="281"/>
    </row>
    <row r="324" spans="1:1">
      <c r="A324" s="281"/>
    </row>
    <row r="325" spans="1:1" ht="17.100000000000001" customHeight="1">
      <c r="A325" s="278"/>
    </row>
    <row r="326" spans="1:1">
      <c r="A326" s="278"/>
    </row>
    <row r="327" spans="1:1">
      <c r="A327" s="281"/>
    </row>
    <row r="328" spans="1:1">
      <c r="A328" s="281"/>
    </row>
    <row r="329" spans="1:1">
      <c r="A329" s="281"/>
    </row>
    <row r="330" spans="1:1">
      <c r="A330" s="278"/>
    </row>
    <row r="331" spans="1:1">
      <c r="A331" s="278"/>
    </row>
    <row r="332" spans="1:1">
      <c r="A332" s="278"/>
    </row>
    <row r="333" spans="1:1">
      <c r="A333" s="284"/>
    </row>
    <row r="334" spans="1:1">
      <c r="A334" s="278"/>
    </row>
    <row r="335" spans="1:1">
      <c r="A335" s="278"/>
    </row>
    <row r="336" spans="1:1">
      <c r="A336" s="278"/>
    </row>
    <row r="337" spans="1:1">
      <c r="A337" s="278"/>
    </row>
    <row r="338" spans="1:1">
      <c r="A338" s="278"/>
    </row>
    <row r="339" spans="1:1">
      <c r="A339" s="278"/>
    </row>
    <row r="340" spans="1:1">
      <c r="A340" s="278"/>
    </row>
    <row r="341" spans="1:1">
      <c r="A341" s="278"/>
    </row>
    <row r="342" spans="1:1">
      <c r="A342" s="278"/>
    </row>
    <row r="343" spans="1:1">
      <c r="A343" s="278"/>
    </row>
    <row r="344" spans="1:1">
      <c r="A344" s="278"/>
    </row>
    <row r="345" spans="1:1">
      <c r="A345" s="284"/>
    </row>
    <row r="346" spans="1:1">
      <c r="A346" s="278"/>
    </row>
    <row r="347" spans="1:1">
      <c r="A347" s="278"/>
    </row>
    <row r="348" spans="1:1">
      <c r="A348" s="278"/>
    </row>
    <row r="349" spans="1:1" ht="17.100000000000001" customHeight="1">
      <c r="A349" s="278"/>
    </row>
    <row r="350" spans="1:1">
      <c r="A350" s="278"/>
    </row>
    <row r="351" spans="1:1">
      <c r="A351" s="278"/>
    </row>
    <row r="352" spans="1:1">
      <c r="A352" s="278"/>
    </row>
    <row r="353" spans="1:1">
      <c r="A353" s="278"/>
    </row>
    <row r="354" spans="1:1">
      <c r="A354" s="278"/>
    </row>
    <row r="355" spans="1:1">
      <c r="A355" s="278"/>
    </row>
    <row r="356" spans="1:1">
      <c r="A356" s="278"/>
    </row>
    <row r="357" spans="1:1">
      <c r="A357" s="278"/>
    </row>
    <row r="358" spans="1:1">
      <c r="A358" s="278"/>
    </row>
    <row r="359" spans="1:1">
      <c r="A359" s="278"/>
    </row>
    <row r="360" spans="1:1">
      <c r="A360" s="284"/>
    </row>
    <row r="361" spans="1:1">
      <c r="A361" s="278"/>
    </row>
    <row r="362" spans="1:1">
      <c r="A362" s="278"/>
    </row>
    <row r="363" spans="1:1">
      <c r="A363" s="278"/>
    </row>
    <row r="364" spans="1:1">
      <c r="A364" s="278"/>
    </row>
    <row r="365" spans="1:1">
      <c r="A365" s="278"/>
    </row>
    <row r="366" spans="1:1">
      <c r="A366" s="278"/>
    </row>
    <row r="367" spans="1:1">
      <c r="A367" s="278"/>
    </row>
    <row r="368" spans="1:1">
      <c r="A368" s="278"/>
    </row>
    <row r="369" spans="1:1">
      <c r="A369" s="278"/>
    </row>
    <row r="370" spans="1:1">
      <c r="A370" s="278"/>
    </row>
    <row r="371" spans="1:1">
      <c r="A371" s="278"/>
    </row>
    <row r="372" spans="1:1">
      <c r="A372" s="278"/>
    </row>
    <row r="373" spans="1:1">
      <c r="A373" s="278"/>
    </row>
    <row r="375" spans="1:1">
      <c r="A375" s="284"/>
    </row>
    <row r="376" spans="1:1">
      <c r="A376" s="278"/>
    </row>
    <row r="377" spans="1:1">
      <c r="A377" s="278"/>
    </row>
    <row r="378" spans="1:1">
      <c r="A378" s="278"/>
    </row>
    <row r="379" spans="1:1">
      <c r="A379" s="278"/>
    </row>
    <row r="380" spans="1:1">
      <c r="A380" s="278"/>
    </row>
    <row r="381" spans="1:1">
      <c r="A381" s="278"/>
    </row>
    <row r="382" spans="1:1">
      <c r="A382" s="278"/>
    </row>
    <row r="383" spans="1:1">
      <c r="A383" s="278"/>
    </row>
    <row r="384" spans="1:1">
      <c r="A384" s="278"/>
    </row>
    <row r="385" spans="1:1">
      <c r="A385" s="278"/>
    </row>
    <row r="386" spans="1:1">
      <c r="A386" s="278"/>
    </row>
    <row r="388" spans="1:1">
      <c r="A388" s="284"/>
    </row>
    <row r="389" spans="1:1">
      <c r="A389" s="278"/>
    </row>
    <row r="390" spans="1:1">
      <c r="A390" s="278"/>
    </row>
    <row r="391" spans="1:1">
      <c r="A391" s="278"/>
    </row>
    <row r="392" spans="1:1">
      <c r="A392" s="278"/>
    </row>
    <row r="393" spans="1:1">
      <c r="A393" s="278"/>
    </row>
    <row r="394" spans="1:1">
      <c r="A394" s="278"/>
    </row>
    <row r="395" spans="1:1">
      <c r="A395" s="278"/>
    </row>
    <row r="396" spans="1:1">
      <c r="A396" s="281"/>
    </row>
    <row r="397" spans="1:1">
      <c r="A397" s="281"/>
    </row>
    <row r="398" spans="1:1">
      <c r="A398" s="281"/>
    </row>
    <row r="399" spans="1:1">
      <c r="A399" s="278"/>
    </row>
  </sheetData>
  <mergeCells count="7">
    <mergeCell ref="A4:A6"/>
    <mergeCell ref="E4:I4"/>
    <mergeCell ref="J4:J6"/>
    <mergeCell ref="E5:E6"/>
    <mergeCell ref="F5:F6"/>
    <mergeCell ref="H5:H6"/>
    <mergeCell ref="I5:I6"/>
  </mergeCells>
  <printOptions horizontalCentered="1" verticalCentered="1"/>
  <pageMargins left="0.11811023622047245" right="0.11811023622047245" top="0" bottom="0" header="0" footer="0"/>
  <pageSetup paperSize="120" scale="4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50"/>
    <pageSetUpPr fitToPage="1"/>
  </sheetPr>
  <dimension ref="A1:O71"/>
  <sheetViews>
    <sheetView zoomScale="75" workbookViewId="0">
      <pane xSplit="1" ySplit="6" topLeftCell="B50" activePane="bottomRight" state="frozen"/>
      <selection activeCell="A4" sqref="A4:A5"/>
      <selection pane="topRight" activeCell="A4" sqref="A4:A5"/>
      <selection pane="bottomLeft" activeCell="A4" sqref="A4:A5"/>
      <selection pane="bottomRight" activeCell="A66" sqref="A66"/>
    </sheetView>
  </sheetViews>
  <sheetFormatPr baseColWidth="10" defaultRowHeight="15"/>
  <cols>
    <col min="1" max="1" width="14" style="293" customWidth="1"/>
    <col min="2" max="2" width="11.88671875" style="293" customWidth="1"/>
    <col min="3" max="3" width="10" style="293" customWidth="1"/>
    <col min="4" max="5" width="11.109375" style="293" customWidth="1"/>
    <col min="6" max="6" width="9" style="293" customWidth="1"/>
    <col min="7" max="7" width="11.44140625" style="293" customWidth="1"/>
    <col min="8" max="8" width="1" style="293" customWidth="1"/>
    <col min="9" max="9" width="12.21875" style="293" customWidth="1"/>
    <col min="10" max="10" width="12.5546875" style="293" customWidth="1"/>
    <col min="11" max="11" width="12.109375" style="293" customWidth="1"/>
    <col min="12" max="12" width="0.88671875" style="293" customWidth="1"/>
    <col min="13" max="13" width="11.33203125" style="293" customWidth="1"/>
    <col min="14" max="14" width="12.88671875" style="293" bestFit="1" customWidth="1"/>
    <col min="15" max="15" width="11.21875" style="293" customWidth="1"/>
    <col min="16" max="16384" width="11.5546875" style="293"/>
  </cols>
  <sheetData>
    <row r="1" spans="1:15" ht="15.75">
      <c r="A1" s="291" t="s">
        <v>338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5" ht="18">
      <c r="A2" s="294" t="s">
        <v>339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</row>
    <row r="3" spans="1:15" ht="15.75" thickBot="1">
      <c r="A3" s="296" t="s">
        <v>258</v>
      </c>
      <c r="B3" s="297"/>
      <c r="C3" s="297"/>
      <c r="D3" s="297"/>
      <c r="E3" s="297"/>
      <c r="F3" s="297"/>
      <c r="G3" s="297"/>
      <c r="H3" s="298"/>
      <c r="I3" s="298"/>
      <c r="J3" s="298"/>
      <c r="K3" s="298"/>
      <c r="L3" s="298"/>
      <c r="M3" s="298"/>
      <c r="N3" s="298"/>
      <c r="O3" s="298"/>
    </row>
    <row r="4" spans="1:15">
      <c r="A4" s="299"/>
      <c r="B4" s="551" t="s">
        <v>340</v>
      </c>
      <c r="C4" s="551"/>
      <c r="D4" s="551"/>
      <c r="E4" s="551"/>
      <c r="F4" s="551"/>
      <c r="G4" s="551"/>
      <c r="H4" s="300"/>
      <c r="I4" s="552" t="s">
        <v>341</v>
      </c>
      <c r="J4" s="552"/>
      <c r="K4" s="552"/>
      <c r="L4" s="300"/>
      <c r="M4" s="552" t="s">
        <v>342</v>
      </c>
      <c r="N4" s="552"/>
      <c r="O4" s="552"/>
    </row>
    <row r="5" spans="1:15">
      <c r="A5" s="301" t="s">
        <v>343</v>
      </c>
      <c r="B5" s="549" t="s">
        <v>344</v>
      </c>
      <c r="C5" s="549" t="s">
        <v>345</v>
      </c>
      <c r="D5" s="303" t="s">
        <v>346</v>
      </c>
      <c r="E5" s="549" t="s">
        <v>347</v>
      </c>
      <c r="F5" s="549" t="s">
        <v>348</v>
      </c>
      <c r="G5" s="549" t="s">
        <v>349</v>
      </c>
      <c r="H5" s="302"/>
      <c r="I5" s="549" t="s">
        <v>350</v>
      </c>
      <c r="J5" s="549" t="s">
        <v>351</v>
      </c>
      <c r="K5" s="549" t="s">
        <v>349</v>
      </c>
      <c r="L5" s="302"/>
      <c r="M5" s="549" t="s">
        <v>350</v>
      </c>
      <c r="N5" s="549" t="s">
        <v>351</v>
      </c>
      <c r="O5" s="549" t="s">
        <v>349</v>
      </c>
    </row>
    <row r="6" spans="1:15" ht="15.75" thickBot="1">
      <c r="A6" s="304"/>
      <c r="B6" s="550"/>
      <c r="C6" s="550"/>
      <c r="D6" s="306" t="s">
        <v>352</v>
      </c>
      <c r="E6" s="550"/>
      <c r="F6" s="550"/>
      <c r="G6" s="550"/>
      <c r="H6" s="305"/>
      <c r="I6" s="550" t="s">
        <v>350</v>
      </c>
      <c r="J6" s="550" t="s">
        <v>351</v>
      </c>
      <c r="K6" s="550" t="s">
        <v>353</v>
      </c>
      <c r="L6" s="305"/>
      <c r="M6" s="550" t="s">
        <v>350</v>
      </c>
      <c r="N6" s="550" t="s">
        <v>351</v>
      </c>
      <c r="O6" s="550" t="s">
        <v>353</v>
      </c>
    </row>
    <row r="7" spans="1:15">
      <c r="A7" s="307" t="s">
        <v>354</v>
      </c>
      <c r="B7" s="308">
        <v>670.4</v>
      </c>
      <c r="C7" s="309">
        <v>451.1</v>
      </c>
      <c r="D7" s="308">
        <v>-240.3</v>
      </c>
      <c r="E7" s="308" t="s">
        <v>355</v>
      </c>
      <c r="F7" s="308">
        <v>0</v>
      </c>
      <c r="G7" s="308">
        <v>210.8</v>
      </c>
      <c r="H7" s="308"/>
      <c r="I7" s="308">
        <v>104.00128961179733</v>
      </c>
      <c r="J7" s="308">
        <v>75.350841218438234</v>
      </c>
      <c r="K7" s="308">
        <v>315.65084121843825</v>
      </c>
      <c r="L7" s="308"/>
      <c r="M7" s="308">
        <v>774.40128961179732</v>
      </c>
      <c r="N7" s="308">
        <v>526.4508412184382</v>
      </c>
      <c r="O7" s="308">
        <v>526.4508412184382</v>
      </c>
    </row>
    <row r="8" spans="1:15">
      <c r="A8" s="307" t="s">
        <v>356</v>
      </c>
      <c r="B8" s="308">
        <v>729.9</v>
      </c>
      <c r="C8" s="309">
        <v>536.6</v>
      </c>
      <c r="D8" s="308">
        <v>-254.8</v>
      </c>
      <c r="E8" s="308" t="s">
        <v>355</v>
      </c>
      <c r="F8" s="308">
        <v>0</v>
      </c>
      <c r="G8" s="308">
        <v>281.8</v>
      </c>
      <c r="H8" s="308"/>
      <c r="I8" s="308">
        <v>123.04728775305476</v>
      </c>
      <c r="J8" s="308">
        <v>84.515775345134315</v>
      </c>
      <c r="K8" s="308">
        <v>339.31577534513434</v>
      </c>
      <c r="L8" s="308"/>
      <c r="M8" s="308">
        <v>852.94728885130212</v>
      </c>
      <c r="N8" s="308">
        <v>621.11577534513435</v>
      </c>
      <c r="O8" s="308">
        <v>621.11577534513435</v>
      </c>
    </row>
    <row r="9" spans="1:15">
      <c r="A9" s="310" t="s">
        <v>357</v>
      </c>
      <c r="B9" s="311">
        <v>924.2</v>
      </c>
      <c r="C9" s="312">
        <v>859</v>
      </c>
      <c r="D9" s="311">
        <v>-324.5</v>
      </c>
      <c r="E9" s="311">
        <v>-62.3</v>
      </c>
      <c r="F9" s="311">
        <v>0</v>
      </c>
      <c r="G9" s="311">
        <v>472.2</v>
      </c>
      <c r="H9" s="311"/>
      <c r="I9" s="311">
        <v>118.68255396327237</v>
      </c>
      <c r="J9" s="311">
        <v>14.68231502432954</v>
      </c>
      <c r="K9" s="313">
        <v>339.18231502432957</v>
      </c>
      <c r="L9" s="311"/>
      <c r="M9" s="311">
        <v>1041.4369215555359</v>
      </c>
      <c r="N9" s="313">
        <v>873.68231502432957</v>
      </c>
      <c r="O9" s="313">
        <v>811.3823150243295</v>
      </c>
    </row>
    <row r="10" spans="1:15">
      <c r="A10" s="310" t="s">
        <v>358</v>
      </c>
      <c r="B10" s="311">
        <v>1103.3</v>
      </c>
      <c r="C10" s="312">
        <v>1018.6</v>
      </c>
      <c r="D10" s="311">
        <v>-281.7</v>
      </c>
      <c r="E10" s="311">
        <v>-71.2</v>
      </c>
      <c r="F10" s="311">
        <v>0</v>
      </c>
      <c r="G10" s="311">
        <v>665.7</v>
      </c>
      <c r="H10" s="311"/>
      <c r="I10" s="311">
        <v>125.87740546474106</v>
      </c>
      <c r="J10" s="311">
        <v>56.21480547214729</v>
      </c>
      <c r="K10" s="313">
        <v>337.91480547214729</v>
      </c>
      <c r="L10" s="311"/>
      <c r="M10" s="311">
        <v>1228.4934140612602</v>
      </c>
      <c r="N10" s="313">
        <v>1074.8148054721473</v>
      </c>
      <c r="O10" s="313">
        <v>1003.6148054721473</v>
      </c>
    </row>
    <row r="11" spans="1:15">
      <c r="A11" s="307" t="s">
        <v>359</v>
      </c>
      <c r="B11" s="308">
        <v>1140.8</v>
      </c>
      <c r="C11" s="309">
        <v>1029.8</v>
      </c>
      <c r="D11" s="308">
        <v>-320.3</v>
      </c>
      <c r="E11" s="308">
        <v>-78.5</v>
      </c>
      <c r="F11" s="308">
        <v>0</v>
      </c>
      <c r="G11" s="308">
        <v>631</v>
      </c>
      <c r="H11" s="308"/>
      <c r="I11" s="308">
        <v>190.74086437013113</v>
      </c>
      <c r="J11" s="308">
        <v>101.65841757231252</v>
      </c>
      <c r="K11" s="308">
        <v>421.95841757231256</v>
      </c>
      <c r="L11" s="308">
        <v>0.13548046999999999</v>
      </c>
      <c r="M11" s="308">
        <v>1331.5408643701312</v>
      </c>
      <c r="N11" s="308">
        <v>1131.4584175723126</v>
      </c>
      <c r="O11" s="308">
        <v>1052.9584175723126</v>
      </c>
    </row>
    <row r="12" spans="1:15">
      <c r="A12" s="307" t="s">
        <v>360</v>
      </c>
      <c r="B12" s="308">
        <v>1573.1</v>
      </c>
      <c r="C12" s="309">
        <v>1422.8</v>
      </c>
      <c r="D12" s="308">
        <v>-447.2</v>
      </c>
      <c r="E12" s="308">
        <v>-84.9</v>
      </c>
      <c r="F12" s="308">
        <v>0</v>
      </c>
      <c r="G12" s="308">
        <v>890.69999999999993</v>
      </c>
      <c r="H12" s="308"/>
      <c r="I12" s="308">
        <v>330.76498045949</v>
      </c>
      <c r="J12" s="308">
        <v>304.86367860824839</v>
      </c>
      <c r="K12" s="308">
        <v>752.06367860824844</v>
      </c>
      <c r="L12" s="308"/>
      <c r="M12" s="308">
        <v>1903.86498045949</v>
      </c>
      <c r="N12" s="308">
        <v>1727.6636786082483</v>
      </c>
      <c r="O12" s="308">
        <v>1642.7636786082485</v>
      </c>
    </row>
    <row r="13" spans="1:15">
      <c r="A13" s="310" t="s">
        <v>361</v>
      </c>
      <c r="B13" s="311">
        <v>1799</v>
      </c>
      <c r="C13" s="312">
        <v>1631.6</v>
      </c>
      <c r="D13" s="311">
        <v>-550.70000000000005</v>
      </c>
      <c r="E13" s="311">
        <v>-92.1</v>
      </c>
      <c r="F13" s="311">
        <v>0</v>
      </c>
      <c r="G13" s="311">
        <v>988.79999999999984</v>
      </c>
      <c r="H13" s="311"/>
      <c r="I13" s="311">
        <v>353.38505373330293</v>
      </c>
      <c r="J13" s="311">
        <v>341.94216663263342</v>
      </c>
      <c r="K13" s="313">
        <v>892.64216663263346</v>
      </c>
      <c r="L13" s="311"/>
      <c r="M13" s="311">
        <v>2152.3850537333028</v>
      </c>
      <c r="N13" s="313">
        <v>1973.5421666326333</v>
      </c>
      <c r="O13" s="313">
        <v>1881.4421666326334</v>
      </c>
    </row>
    <row r="14" spans="1:15">
      <c r="A14" s="310" t="s">
        <v>362</v>
      </c>
      <c r="B14" s="311">
        <v>1892.2484231728836</v>
      </c>
      <c r="C14" s="312">
        <v>1710.4929081142286</v>
      </c>
      <c r="D14" s="311">
        <v>-522.65140069865095</v>
      </c>
      <c r="E14" s="311">
        <v>-99.357746159805401</v>
      </c>
      <c r="F14" s="311">
        <v>0</v>
      </c>
      <c r="G14" s="311">
        <v>1088.4837612557724</v>
      </c>
      <c r="H14" s="311"/>
      <c r="I14" s="311">
        <v>312.07575906636293</v>
      </c>
      <c r="J14" s="311">
        <v>300.05379663676683</v>
      </c>
      <c r="K14" s="313">
        <v>822.70519733541778</v>
      </c>
      <c r="L14" s="311"/>
      <c r="M14" s="311">
        <v>2204.3241822392465</v>
      </c>
      <c r="N14" s="313">
        <v>2010.5467047509956</v>
      </c>
      <c r="O14" s="313">
        <v>1911.1889585911902</v>
      </c>
    </row>
    <row r="15" spans="1:15">
      <c r="A15" s="307" t="s">
        <v>363</v>
      </c>
      <c r="B15" s="308">
        <v>1887.2149375743854</v>
      </c>
      <c r="C15" s="309">
        <v>1718.1061052031639</v>
      </c>
      <c r="D15" s="308">
        <v>-428.55676074806024</v>
      </c>
      <c r="E15" s="308">
        <v>-109.318120509834</v>
      </c>
      <c r="F15" s="308">
        <v>0</v>
      </c>
      <c r="G15" s="308">
        <v>1180.2312239452697</v>
      </c>
      <c r="H15" s="308"/>
      <c r="I15" s="308">
        <v>247.99827810057823</v>
      </c>
      <c r="J15" s="308">
        <v>154.81001599337634</v>
      </c>
      <c r="K15" s="308">
        <v>583.36677674143652</v>
      </c>
      <c r="L15" s="308"/>
      <c r="M15" s="308">
        <v>2135.2132156749635</v>
      </c>
      <c r="N15" s="308">
        <v>1872.9161211965402</v>
      </c>
      <c r="O15" s="308">
        <v>1763.5980006867062</v>
      </c>
    </row>
    <row r="16" spans="1:15" ht="17.100000000000001" customHeight="1">
      <c r="A16" s="307" t="s">
        <v>2</v>
      </c>
      <c r="B16" s="308">
        <v>1992.9607723502957</v>
      </c>
      <c r="C16" s="309">
        <v>1840.046554970073</v>
      </c>
      <c r="D16" s="308">
        <v>-497.24223529917668</v>
      </c>
      <c r="E16" s="308">
        <v>-119.00940166983789</v>
      </c>
      <c r="F16" s="308">
        <v>0</v>
      </c>
      <c r="G16" s="308">
        <v>1223.7949180010585</v>
      </c>
      <c r="H16" s="308"/>
      <c r="I16" s="308">
        <v>361.52970051798928</v>
      </c>
      <c r="J16" s="308">
        <v>303.65524038648658</v>
      </c>
      <c r="K16" s="308">
        <v>800.89747568566327</v>
      </c>
      <c r="L16" s="308"/>
      <c r="M16" s="308">
        <v>2354.490472868285</v>
      </c>
      <c r="N16" s="308">
        <v>2143.7017953565596</v>
      </c>
      <c r="O16" s="308">
        <v>2024.6923936867217</v>
      </c>
    </row>
    <row r="17" spans="1:15" ht="17.100000000000001" customHeight="1">
      <c r="A17" s="307"/>
      <c r="B17" s="308"/>
      <c r="C17" s="309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</row>
    <row r="18" spans="1:15" ht="17.100000000000001" customHeight="1">
      <c r="A18" s="314" t="s">
        <v>3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</row>
    <row r="19" spans="1:15" ht="17.100000000000001" customHeight="1">
      <c r="A19" s="307" t="s">
        <v>6</v>
      </c>
      <c r="B19" s="308">
        <v>2024.6010822540893</v>
      </c>
      <c r="C19" s="309">
        <v>1874.3997183953404</v>
      </c>
      <c r="D19" s="308">
        <v>-554.50816992303726</v>
      </c>
      <c r="E19" s="308">
        <v>-119.81257698942485</v>
      </c>
      <c r="F19" s="308">
        <v>0</v>
      </c>
      <c r="G19" s="308">
        <v>1200.0789714828784</v>
      </c>
      <c r="H19" s="308"/>
      <c r="I19" s="308">
        <v>328.27445318302858</v>
      </c>
      <c r="J19" s="308">
        <v>186.64030637084858</v>
      </c>
      <c r="K19" s="308">
        <v>741.14847629388578</v>
      </c>
      <c r="L19" s="308"/>
      <c r="M19" s="308">
        <v>2352.8755354371178</v>
      </c>
      <c r="N19" s="308">
        <v>2061.0400247661892</v>
      </c>
      <c r="O19" s="308">
        <v>1941.2274477767642</v>
      </c>
    </row>
    <row r="20" spans="1:15" ht="17.100000000000001" customHeight="1">
      <c r="A20" s="310" t="s">
        <v>139</v>
      </c>
      <c r="B20" s="313">
        <v>1967.7023637891846</v>
      </c>
      <c r="C20" s="315">
        <v>1816.2085008361696</v>
      </c>
      <c r="D20" s="313">
        <v>-513.51050266709171</v>
      </c>
      <c r="E20" s="313">
        <v>-120.60458218021878</v>
      </c>
      <c r="F20" s="313">
        <v>0</v>
      </c>
      <c r="G20" s="313">
        <v>1182.0934159888591</v>
      </c>
      <c r="H20" s="313"/>
      <c r="I20" s="313">
        <v>366.84972574262412</v>
      </c>
      <c r="J20" s="313">
        <v>210.58544121238012</v>
      </c>
      <c r="K20" s="313">
        <v>724.09594387947186</v>
      </c>
      <c r="L20" s="313"/>
      <c r="M20" s="313">
        <v>2334.5520895318086</v>
      </c>
      <c r="N20" s="313">
        <v>2026.7939420485498</v>
      </c>
      <c r="O20" s="313">
        <v>1906.1893598683309</v>
      </c>
    </row>
    <row r="21" spans="1:15" ht="17.100000000000001" customHeight="1">
      <c r="A21" s="310" t="s">
        <v>140</v>
      </c>
      <c r="B21" s="313">
        <v>2005.2213130603955</v>
      </c>
      <c r="C21" s="315">
        <v>1858.8982087425679</v>
      </c>
      <c r="D21" s="313">
        <v>-542.65393081338163</v>
      </c>
      <c r="E21" s="313">
        <v>-121.41133444052672</v>
      </c>
      <c r="F21" s="313">
        <v>0</v>
      </c>
      <c r="G21" s="313">
        <v>1194.8329434886598</v>
      </c>
      <c r="H21" s="313"/>
      <c r="I21" s="313">
        <v>491.1596688094109</v>
      </c>
      <c r="J21" s="313">
        <v>358.18175629723692</v>
      </c>
      <c r="K21" s="313">
        <v>900.83568711061855</v>
      </c>
      <c r="L21" s="313"/>
      <c r="M21" s="313">
        <v>2496.3809818698064</v>
      </c>
      <c r="N21" s="313">
        <v>2217.0799650398048</v>
      </c>
      <c r="O21" s="313">
        <v>2095.6686305992785</v>
      </c>
    </row>
    <row r="22" spans="1:15" ht="17.100000000000001" customHeight="1">
      <c r="A22" s="307" t="s">
        <v>142</v>
      </c>
      <c r="B22" s="308">
        <v>2060.8364004346518</v>
      </c>
      <c r="C22" s="309">
        <v>1915.9728507589211</v>
      </c>
      <c r="D22" s="308">
        <v>-524.23783840198132</v>
      </c>
      <c r="E22" s="308">
        <v>-122.24392318016892</v>
      </c>
      <c r="F22" s="308">
        <v>0</v>
      </c>
      <c r="G22" s="308">
        <v>1269.4910891767711</v>
      </c>
      <c r="H22" s="308"/>
      <c r="I22" s="308">
        <v>366.89935533660571</v>
      </c>
      <c r="J22" s="308">
        <v>233.5878234530357</v>
      </c>
      <c r="K22" s="308">
        <v>757.82566185501696</v>
      </c>
      <c r="L22" s="308"/>
      <c r="M22" s="308">
        <v>2427.7357557712576</v>
      </c>
      <c r="N22" s="308">
        <v>2149.5606742119567</v>
      </c>
      <c r="O22" s="308">
        <v>2027.316751031788</v>
      </c>
    </row>
    <row r="23" spans="1:15" ht="17.100000000000001" customHeight="1">
      <c r="A23" s="307" t="s">
        <v>143</v>
      </c>
      <c r="B23" s="308">
        <v>2075.6320291076481</v>
      </c>
      <c r="C23" s="309">
        <v>1931.630316103606</v>
      </c>
      <c r="D23" s="308">
        <v>-522.86146251682283</v>
      </c>
      <c r="E23" s="308">
        <v>-123.07761123013894</v>
      </c>
      <c r="F23" s="308">
        <v>0</v>
      </c>
      <c r="G23" s="308">
        <v>1285.6912423566444</v>
      </c>
      <c r="H23" s="308"/>
      <c r="I23" s="308">
        <v>357.97029134131066</v>
      </c>
      <c r="J23" s="308">
        <v>237.96948973002867</v>
      </c>
      <c r="K23" s="308">
        <v>760.83095224685144</v>
      </c>
      <c r="L23" s="308"/>
      <c r="M23" s="308">
        <v>2433.6023204489588</v>
      </c>
      <c r="N23" s="308">
        <v>2169.5998058336345</v>
      </c>
      <c r="O23" s="308">
        <v>2046.5221946034958</v>
      </c>
    </row>
    <row r="24" spans="1:15" ht="17.100000000000001" customHeight="1">
      <c r="A24" s="310" t="s">
        <v>144</v>
      </c>
      <c r="B24" s="313">
        <v>2086.799294092184</v>
      </c>
      <c r="C24" s="315">
        <v>1944.44279918435</v>
      </c>
      <c r="D24" s="313">
        <v>-564.604923401213</v>
      </c>
      <c r="E24" s="313">
        <v>-123.90982122024806</v>
      </c>
      <c r="F24" s="313">
        <v>0</v>
      </c>
      <c r="G24" s="313">
        <v>1255.928054562889</v>
      </c>
      <c r="H24" s="313"/>
      <c r="I24" s="313">
        <v>392.49019236282226</v>
      </c>
      <c r="J24" s="313">
        <v>253.74901065901724</v>
      </c>
      <c r="K24" s="313">
        <v>818.35393406023024</v>
      </c>
      <c r="L24" s="313"/>
      <c r="M24" s="313">
        <v>2479.2894864550062</v>
      </c>
      <c r="N24" s="313">
        <v>2198.1918098433671</v>
      </c>
      <c r="O24" s="313">
        <v>2074.2819886231191</v>
      </c>
    </row>
    <row r="25" spans="1:15" ht="17.100000000000001" customHeight="1">
      <c r="A25" s="310" t="s">
        <v>145</v>
      </c>
      <c r="B25" s="313">
        <v>2032.1853821227007</v>
      </c>
      <c r="C25" s="315">
        <v>1893.3050430301225</v>
      </c>
      <c r="D25" s="313">
        <v>-538.24232766765681</v>
      </c>
      <c r="E25" s="313">
        <v>-124.68512185963877</v>
      </c>
      <c r="F25" s="313">
        <v>0</v>
      </c>
      <c r="G25" s="313">
        <v>1230.377593502827</v>
      </c>
      <c r="H25" s="313"/>
      <c r="I25" s="313">
        <v>439.86066912517327</v>
      </c>
      <c r="J25" s="313">
        <v>301.46551613932331</v>
      </c>
      <c r="K25" s="313">
        <v>839.70784380698012</v>
      </c>
      <c r="L25" s="313"/>
      <c r="M25" s="313">
        <v>2472.0460512478739</v>
      </c>
      <c r="N25" s="313">
        <v>2194.7705591694457</v>
      </c>
      <c r="O25" s="313">
        <v>2070.0854373098073</v>
      </c>
    </row>
    <row r="26" spans="1:15" ht="17.100000000000001" customHeight="1">
      <c r="A26" s="307" t="s">
        <v>146</v>
      </c>
      <c r="B26" s="308">
        <v>2156.275729537464</v>
      </c>
      <c r="C26" s="309">
        <v>2018.5674262554774</v>
      </c>
      <c r="D26" s="308">
        <v>-602.62028291169088</v>
      </c>
      <c r="E26" s="308">
        <v>-125.4511732598087</v>
      </c>
      <c r="F26" s="308">
        <v>0</v>
      </c>
      <c r="G26" s="308">
        <v>1290.4959700839779</v>
      </c>
      <c r="H26" s="308"/>
      <c r="I26" s="308">
        <v>396.88883735051843</v>
      </c>
      <c r="J26" s="308">
        <v>263.22851323100247</v>
      </c>
      <c r="K26" s="308">
        <v>865.84879614269335</v>
      </c>
      <c r="L26" s="308"/>
      <c r="M26" s="308">
        <v>2553.1645668879823</v>
      </c>
      <c r="N26" s="308">
        <v>2281.7959394864797</v>
      </c>
      <c r="O26" s="308">
        <v>2156.3447662266713</v>
      </c>
    </row>
    <row r="27" spans="1:15" ht="17.100000000000001" customHeight="1">
      <c r="A27" s="307" t="s">
        <v>147</v>
      </c>
      <c r="B27" s="308">
        <v>2131.574670142837</v>
      </c>
      <c r="C27" s="309">
        <v>2001.9063835059605</v>
      </c>
      <c r="D27" s="308">
        <v>-571.81230038556544</v>
      </c>
      <c r="E27" s="308">
        <v>-126.32083970989559</v>
      </c>
      <c r="F27" s="308">
        <v>0</v>
      </c>
      <c r="G27" s="308">
        <v>1303.7732434104996</v>
      </c>
      <c r="H27" s="308"/>
      <c r="I27" s="308">
        <v>394.91351205110351</v>
      </c>
      <c r="J27" s="308">
        <v>262.4711960564365</v>
      </c>
      <c r="K27" s="308">
        <v>834.28349644200193</v>
      </c>
      <c r="L27" s="308"/>
      <c r="M27" s="308">
        <v>2526.4881821939407</v>
      </c>
      <c r="N27" s="308">
        <v>2264.3775795623969</v>
      </c>
      <c r="O27" s="308">
        <v>2138.0567398525018</v>
      </c>
    </row>
    <row r="28" spans="1:15" ht="17.100000000000001" customHeight="1">
      <c r="A28" s="310" t="s">
        <v>148</v>
      </c>
      <c r="B28" s="313">
        <v>2169.5954054503268</v>
      </c>
      <c r="C28" s="315">
        <v>2042.0585950902062</v>
      </c>
      <c r="D28" s="313">
        <v>-579.25783892909612</v>
      </c>
      <c r="E28" s="313">
        <v>-127.29619045007277</v>
      </c>
      <c r="F28" s="313">
        <v>0</v>
      </c>
      <c r="G28" s="313">
        <v>1335.5045657110372</v>
      </c>
      <c r="H28" s="313"/>
      <c r="I28" s="313">
        <v>434.14397682318139</v>
      </c>
      <c r="J28" s="313">
        <v>291.80922232387843</v>
      </c>
      <c r="K28" s="313">
        <v>871.06706125297455</v>
      </c>
      <c r="L28" s="313"/>
      <c r="M28" s="313">
        <v>2603.739382273508</v>
      </c>
      <c r="N28" s="313">
        <v>2333.8678174140846</v>
      </c>
      <c r="O28" s="313">
        <v>2206.5716269640116</v>
      </c>
    </row>
    <row r="29" spans="1:15" ht="17.100000000000001" customHeight="1">
      <c r="A29" s="310" t="s">
        <v>149</v>
      </c>
      <c r="B29" s="313">
        <v>2126.2222630361171</v>
      </c>
      <c r="C29" s="315">
        <v>1999.9007861447578</v>
      </c>
      <c r="D29" s="313">
        <v>-527.93489593590493</v>
      </c>
      <c r="E29" s="313">
        <v>-128.13592248984463</v>
      </c>
      <c r="F29" s="313">
        <v>0</v>
      </c>
      <c r="G29" s="313">
        <v>1343.8299677190082</v>
      </c>
      <c r="H29" s="313"/>
      <c r="I29" s="313">
        <v>468.36567497273916</v>
      </c>
      <c r="J29" s="313">
        <v>304.13153279855612</v>
      </c>
      <c r="K29" s="313">
        <v>832.06642873446106</v>
      </c>
      <c r="L29" s="313"/>
      <c r="M29" s="313">
        <v>2594.5879380088563</v>
      </c>
      <c r="N29" s="313">
        <v>2304.0323189433138</v>
      </c>
      <c r="O29" s="313">
        <v>2175.8963964534692</v>
      </c>
    </row>
    <row r="30" spans="1:15" ht="17.100000000000001" customHeight="1">
      <c r="A30" s="307" t="s">
        <v>364</v>
      </c>
      <c r="B30" s="308">
        <v>2276.1767800733901</v>
      </c>
      <c r="C30" s="309">
        <v>2153.2036583042254</v>
      </c>
      <c r="D30" s="308">
        <v>-644.18337328222731</v>
      </c>
      <c r="E30" s="308">
        <v>-128.97157710012632</v>
      </c>
      <c r="F30" s="308">
        <v>0</v>
      </c>
      <c r="G30" s="308">
        <v>1380.0487079218717</v>
      </c>
      <c r="H30" s="308"/>
      <c r="I30" s="308">
        <v>442.001583761527</v>
      </c>
      <c r="J30" s="308">
        <v>330.48607331202999</v>
      </c>
      <c r="K30" s="308">
        <v>974.66944659425735</v>
      </c>
      <c r="L30" s="308"/>
      <c r="M30" s="308">
        <v>2718.178363834917</v>
      </c>
      <c r="N30" s="308">
        <v>2483.6897316162554</v>
      </c>
      <c r="O30" s="308">
        <v>2354.7181545161293</v>
      </c>
    </row>
    <row r="31" spans="1:15" ht="17.100000000000001" customHeight="1">
      <c r="A31" s="307"/>
      <c r="B31" s="308"/>
      <c r="C31" s="309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</row>
    <row r="32" spans="1:15" ht="17.100000000000001" customHeight="1">
      <c r="A32" s="314" t="s">
        <v>4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6"/>
    </row>
    <row r="33" spans="1:15" ht="17.100000000000001" customHeight="1">
      <c r="A33" s="307" t="s">
        <v>6</v>
      </c>
      <c r="B33" s="308">
        <v>2275.3122871760984</v>
      </c>
      <c r="C33" s="309">
        <v>2157.6134802923125</v>
      </c>
      <c r="D33" s="308">
        <v>-627.67897632657548</v>
      </c>
      <c r="E33" s="308">
        <v>-129.89197660006292</v>
      </c>
      <c r="F33" s="308">
        <v>0</v>
      </c>
      <c r="G33" s="308">
        <v>1400.042527365674</v>
      </c>
      <c r="H33" s="308"/>
      <c r="I33" s="308">
        <v>390.82731187098267</v>
      </c>
      <c r="J33" s="308">
        <v>220.92008814322367</v>
      </c>
      <c r="K33" s="308">
        <v>848.59906446979915</v>
      </c>
      <c r="L33" s="308"/>
      <c r="M33" s="308">
        <v>2666.139599047081</v>
      </c>
      <c r="N33" s="308">
        <v>2378.5335684355359</v>
      </c>
      <c r="O33" s="308">
        <v>2248.6415918354733</v>
      </c>
    </row>
    <row r="34" spans="1:15" ht="17.100000000000001" customHeight="1">
      <c r="A34" s="310" t="s">
        <v>139</v>
      </c>
      <c r="B34" s="313">
        <v>2286.9265717148724</v>
      </c>
      <c r="C34" s="315">
        <v>2169.4288622488798</v>
      </c>
      <c r="D34" s="313">
        <v>-631.03671705060322</v>
      </c>
      <c r="E34" s="313">
        <v>-130.72380008019695</v>
      </c>
      <c r="F34" s="313">
        <v>0</v>
      </c>
      <c r="G34" s="313">
        <v>1407.6683451180795</v>
      </c>
      <c r="H34" s="313"/>
      <c r="I34" s="313">
        <v>387.07833339174908</v>
      </c>
      <c r="J34" s="313">
        <v>219.00805502775708</v>
      </c>
      <c r="K34" s="313">
        <v>850.04477207836032</v>
      </c>
      <c r="L34" s="313"/>
      <c r="M34" s="313">
        <v>2674.0049051066217</v>
      </c>
      <c r="N34" s="313">
        <v>2388.4369172766369</v>
      </c>
      <c r="O34" s="313">
        <v>2257.7131171964397</v>
      </c>
    </row>
    <row r="35" spans="1:15" ht="17.100000000000001" customHeight="1">
      <c r="A35" s="310" t="s">
        <v>140</v>
      </c>
      <c r="B35" s="313">
        <v>2332.8602739524213</v>
      </c>
      <c r="C35" s="315">
        <v>2222.1519742441837</v>
      </c>
      <c r="D35" s="313">
        <v>-680.33210770116898</v>
      </c>
      <c r="E35" s="313">
        <v>-131.606439599856</v>
      </c>
      <c r="F35" s="313">
        <v>0</v>
      </c>
      <c r="G35" s="313">
        <v>1410.2134269431585</v>
      </c>
      <c r="H35" s="313"/>
      <c r="I35" s="313">
        <v>395.85138907628811</v>
      </c>
      <c r="J35" s="313">
        <v>230.00984783248512</v>
      </c>
      <c r="K35" s="313">
        <v>910.34195553365407</v>
      </c>
      <c r="L35" s="313"/>
      <c r="M35" s="313">
        <v>2728.7116630287092</v>
      </c>
      <c r="N35" s="313">
        <v>2452.1618220766691</v>
      </c>
      <c r="O35" s="313">
        <v>2320.5553824768126</v>
      </c>
    </row>
    <row r="36" spans="1:15" ht="17.100000000000001" customHeight="1">
      <c r="A36" s="307" t="s">
        <v>142</v>
      </c>
      <c r="B36" s="308">
        <v>2375.5689954834238</v>
      </c>
      <c r="C36" s="309">
        <v>2264.3734993911517</v>
      </c>
      <c r="D36" s="308">
        <v>-674.53525958225146</v>
      </c>
      <c r="E36" s="308">
        <v>-132.53069784005771</v>
      </c>
      <c r="F36" s="308">
        <v>0</v>
      </c>
      <c r="G36" s="308">
        <v>1457.3075419688425</v>
      </c>
      <c r="H36" s="308"/>
      <c r="I36" s="308">
        <v>397.05189343930294</v>
      </c>
      <c r="J36" s="308">
        <v>227.55199293698394</v>
      </c>
      <c r="K36" s="308">
        <v>902.08725251923534</v>
      </c>
      <c r="L36" s="308"/>
      <c r="M36" s="308">
        <v>2772.6208889227269</v>
      </c>
      <c r="N36" s="308">
        <v>2491.9254923281355</v>
      </c>
      <c r="O36" s="308">
        <v>2359.3947944880779</v>
      </c>
    </row>
    <row r="37" spans="1:15" ht="17.100000000000001" customHeight="1">
      <c r="A37" s="307" t="s">
        <v>143</v>
      </c>
      <c r="B37" s="308">
        <v>2447.1341494359917</v>
      </c>
      <c r="C37" s="309">
        <v>2340.5063241107882</v>
      </c>
      <c r="D37" s="308">
        <v>-730.88718551191437</v>
      </c>
      <c r="E37" s="308">
        <v>-133.41283249989868</v>
      </c>
      <c r="F37" s="308">
        <v>0</v>
      </c>
      <c r="G37" s="308">
        <v>1476.2063060989751</v>
      </c>
      <c r="H37" s="308"/>
      <c r="I37" s="308">
        <v>367.6213790906682</v>
      </c>
      <c r="J37" s="308">
        <v>208.80221737141019</v>
      </c>
      <c r="K37" s="308">
        <v>939.68940288332453</v>
      </c>
      <c r="L37" s="308"/>
      <c r="M37" s="308">
        <v>2814.7555285266599</v>
      </c>
      <c r="N37" s="308">
        <v>2549.3085414821985</v>
      </c>
      <c r="O37" s="308">
        <v>2415.8957089822998</v>
      </c>
    </row>
    <row r="38" spans="1:15" ht="17.100000000000001" customHeight="1">
      <c r="A38" s="310" t="s">
        <v>144</v>
      </c>
      <c r="B38" s="313">
        <v>2346.1852821923185</v>
      </c>
      <c r="C38" s="315">
        <v>2240.2965756656722</v>
      </c>
      <c r="D38" s="313">
        <v>-632.80558142138534</v>
      </c>
      <c r="E38" s="313">
        <v>-134.27259811043791</v>
      </c>
      <c r="F38" s="313">
        <v>0</v>
      </c>
      <c r="G38" s="313">
        <v>1473.218396133849</v>
      </c>
      <c r="H38" s="313"/>
      <c r="I38" s="313">
        <v>394.31124626521017</v>
      </c>
      <c r="J38" s="313">
        <v>239.59789864966416</v>
      </c>
      <c r="K38" s="313">
        <v>872.40348007104944</v>
      </c>
      <c r="L38" s="313"/>
      <c r="M38" s="313">
        <v>2740.4965284575287</v>
      </c>
      <c r="N38" s="313">
        <v>2479.8944743153365</v>
      </c>
      <c r="O38" s="313">
        <v>2345.6218762048984</v>
      </c>
    </row>
    <row r="39" spans="1:15" ht="17.100000000000001" customHeight="1">
      <c r="A39" s="310" t="s">
        <v>145</v>
      </c>
      <c r="B39" s="313">
        <v>2369.440468887341</v>
      </c>
      <c r="C39" s="315">
        <v>2266.374917980786</v>
      </c>
      <c r="D39" s="313">
        <v>-686.70381500989561</v>
      </c>
      <c r="E39" s="313">
        <v>-135.13123450986555</v>
      </c>
      <c r="F39" s="313">
        <v>0</v>
      </c>
      <c r="G39" s="313">
        <v>1444.5398684610248</v>
      </c>
      <c r="H39" s="313"/>
      <c r="I39" s="313">
        <v>400.07636766563485</v>
      </c>
      <c r="J39" s="313">
        <v>251.99720701703185</v>
      </c>
      <c r="K39" s="313">
        <v>938.70102202692749</v>
      </c>
      <c r="L39" s="313"/>
      <c r="M39" s="313">
        <v>2769.5168365529757</v>
      </c>
      <c r="N39" s="313">
        <v>2518.372124997818</v>
      </c>
      <c r="O39" s="313">
        <v>2383.2408904879521</v>
      </c>
    </row>
    <row r="40" spans="1:15" ht="17.100000000000001" customHeight="1">
      <c r="A40" s="307" t="s">
        <v>146</v>
      </c>
      <c r="B40" s="308">
        <v>2385.2769946491894</v>
      </c>
      <c r="C40" s="309">
        <v>2281.2216847277609</v>
      </c>
      <c r="D40" s="308">
        <v>-672.05019200038282</v>
      </c>
      <c r="E40" s="308">
        <v>-135.98705582042837</v>
      </c>
      <c r="F40" s="308">
        <v>0</v>
      </c>
      <c r="G40" s="308">
        <v>1473.1844369069497</v>
      </c>
      <c r="H40" s="308"/>
      <c r="I40" s="308">
        <v>365.88230365833346</v>
      </c>
      <c r="J40" s="308">
        <v>220.16023771522646</v>
      </c>
      <c r="K40" s="308">
        <v>892.21042971560928</v>
      </c>
      <c r="L40" s="308"/>
      <c r="M40" s="308">
        <v>2751.1592983075229</v>
      </c>
      <c r="N40" s="308">
        <v>2501.3819224429872</v>
      </c>
      <c r="O40" s="308">
        <v>2365.3948666225588</v>
      </c>
    </row>
    <row r="41" spans="1:15" ht="17.100000000000001" customHeight="1">
      <c r="A41" s="307" t="s">
        <v>147</v>
      </c>
      <c r="B41" s="308">
        <v>2419.7245210699948</v>
      </c>
      <c r="C41" s="309">
        <v>2320.5295632873353</v>
      </c>
      <c r="D41" s="308">
        <v>-625.38836689859568</v>
      </c>
      <c r="E41" s="308">
        <v>-136.85173245997194</v>
      </c>
      <c r="F41" s="308">
        <v>0</v>
      </c>
      <c r="G41" s="308">
        <v>1558.2894639287676</v>
      </c>
      <c r="H41" s="308"/>
      <c r="I41" s="308">
        <v>323.99492495502216</v>
      </c>
      <c r="J41" s="308">
        <v>161.35848716495116</v>
      </c>
      <c r="K41" s="308">
        <v>786.74685406354683</v>
      </c>
      <c r="L41" s="308"/>
      <c r="M41" s="308">
        <v>2743.7194460250171</v>
      </c>
      <c r="N41" s="308">
        <v>2481.8880504522867</v>
      </c>
      <c r="O41" s="308">
        <v>2345.0363179923143</v>
      </c>
    </row>
    <row r="42" spans="1:15" ht="17.100000000000001" customHeight="1">
      <c r="A42" s="310" t="s">
        <v>148</v>
      </c>
      <c r="B42" s="313">
        <v>2446.7940425840707</v>
      </c>
      <c r="C42" s="315">
        <v>2349.7461968436992</v>
      </c>
      <c r="D42" s="313">
        <v>-666.56423270400956</v>
      </c>
      <c r="E42" s="313">
        <v>-137.7646431796112</v>
      </c>
      <c r="F42" s="313">
        <v>0</v>
      </c>
      <c r="G42" s="313">
        <v>1545.4173209600785</v>
      </c>
      <c r="H42" s="313"/>
      <c r="I42" s="313">
        <v>285.96639355768099</v>
      </c>
      <c r="J42" s="313">
        <v>98.396086520020987</v>
      </c>
      <c r="K42" s="313">
        <v>764.96031922403051</v>
      </c>
      <c r="L42" s="313"/>
      <c r="M42" s="313">
        <v>2732.7604361417516</v>
      </c>
      <c r="N42" s="313">
        <v>2448.1422833637203</v>
      </c>
      <c r="O42" s="313">
        <v>2310.3776401841092</v>
      </c>
    </row>
    <row r="43" spans="1:15" ht="17.100000000000001" customHeight="1">
      <c r="A43" s="310" t="s">
        <v>149</v>
      </c>
      <c r="B43" s="313">
        <v>2420.7672647856971</v>
      </c>
      <c r="C43" s="315">
        <v>2328.7018124856045</v>
      </c>
      <c r="D43" s="313">
        <v>-624.27367770587261</v>
      </c>
      <c r="E43" s="313">
        <v>-138.66317234043319</v>
      </c>
      <c r="F43" s="313">
        <v>0</v>
      </c>
      <c r="G43" s="313">
        <v>1565.7649624392986</v>
      </c>
      <c r="H43" s="313"/>
      <c r="I43" s="313">
        <v>267.38431195535509</v>
      </c>
      <c r="J43" s="313">
        <v>35.491366171114095</v>
      </c>
      <c r="K43" s="313">
        <v>659.76504387698674</v>
      </c>
      <c r="L43" s="313"/>
      <c r="M43" s="313">
        <v>2688.1515767410519</v>
      </c>
      <c r="N43" s="313">
        <v>2364.1931786567184</v>
      </c>
      <c r="O43" s="313">
        <v>2225.5300063162854</v>
      </c>
    </row>
    <row r="44" spans="1:15" ht="17.100000000000001" customHeight="1">
      <c r="A44" s="307" t="s">
        <v>364</v>
      </c>
      <c r="B44" s="308">
        <v>2492.262791370656</v>
      </c>
      <c r="C44" s="308">
        <v>2401.2161352078269</v>
      </c>
      <c r="D44" s="308">
        <v>-660.23996067852636</v>
      </c>
      <c r="E44" s="308">
        <v>-139.59562469000977</v>
      </c>
      <c r="F44" s="308">
        <v>0</v>
      </c>
      <c r="G44" s="308">
        <v>1601.3805498392908</v>
      </c>
      <c r="H44" s="308"/>
      <c r="I44" s="308">
        <v>289.87836550652207</v>
      </c>
      <c r="J44" s="308">
        <v>90.690789829623071</v>
      </c>
      <c r="K44" s="308">
        <v>750.93075050814946</v>
      </c>
      <c r="L44" s="308"/>
      <c r="M44" s="308">
        <v>2782.1411568771782</v>
      </c>
      <c r="N44" s="308">
        <v>2491.90692503745</v>
      </c>
      <c r="O44" s="308">
        <v>2352.31130034744</v>
      </c>
    </row>
    <row r="45" spans="1:15" ht="17.100000000000001" customHeight="1">
      <c r="A45" s="307"/>
      <c r="B45" s="308"/>
      <c r="C45" s="309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</row>
    <row r="46" spans="1:15" ht="15.75" customHeight="1">
      <c r="A46" s="314" t="s">
        <v>5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6"/>
    </row>
    <row r="47" spans="1:15" ht="15.75" customHeight="1">
      <c r="A47" s="307" t="s">
        <v>6</v>
      </c>
      <c r="B47" s="308">
        <v>2440.5801808350211</v>
      </c>
      <c r="C47" s="309">
        <v>2351.8004432122088</v>
      </c>
      <c r="D47" s="308">
        <v>-651.49507598552839</v>
      </c>
      <c r="E47" s="308">
        <v>-140.61210226002802</v>
      </c>
      <c r="F47" s="308">
        <v>0</v>
      </c>
      <c r="G47" s="308">
        <v>1559.6932649666526</v>
      </c>
      <c r="H47" s="308"/>
      <c r="I47" s="308">
        <v>347.80068527036184</v>
      </c>
      <c r="J47" s="308">
        <v>54.377206951269841</v>
      </c>
      <c r="K47" s="308">
        <v>705.87228293679823</v>
      </c>
      <c r="L47" s="308"/>
      <c r="M47" s="308">
        <v>2788.3808661053831</v>
      </c>
      <c r="N47" s="308">
        <v>2406.1776501634786</v>
      </c>
      <c r="O47" s="308">
        <v>2265.5655479034508</v>
      </c>
    </row>
    <row r="48" spans="1:15" ht="15.75" customHeight="1">
      <c r="A48" s="307" t="s">
        <v>139</v>
      </c>
      <c r="B48" s="308">
        <v>2404.4214533270888</v>
      </c>
      <c r="C48" s="309">
        <v>2315.1269369351371</v>
      </c>
      <c r="D48" s="308">
        <v>-692.7044329520769</v>
      </c>
      <c r="E48" s="308">
        <v>-141.57194997016262</v>
      </c>
      <c r="F48" s="308">
        <v>0</v>
      </c>
      <c r="G48" s="308">
        <v>1480.8505540128976</v>
      </c>
      <c r="H48" s="308"/>
      <c r="I48" s="308">
        <v>358.18527618635221</v>
      </c>
      <c r="J48" s="308">
        <v>92.268201034817196</v>
      </c>
      <c r="K48" s="308">
        <v>784.97263398689415</v>
      </c>
      <c r="L48" s="308"/>
      <c r="M48" s="308">
        <v>2762.6067295134408</v>
      </c>
      <c r="N48" s="308">
        <v>2407.3951379699542</v>
      </c>
      <c r="O48" s="308">
        <v>2265.823187999792</v>
      </c>
    </row>
    <row r="49" spans="1:15" ht="15.75" customHeight="1">
      <c r="A49" s="310" t="s">
        <v>140</v>
      </c>
      <c r="B49" s="313">
        <v>2480.5165243352785</v>
      </c>
      <c r="C49" s="315">
        <v>2394.470038917972</v>
      </c>
      <c r="D49" s="313">
        <v>-795.83912421238028</v>
      </c>
      <c r="E49" s="313">
        <v>-142.57930651028863</v>
      </c>
      <c r="F49" s="313">
        <v>0</v>
      </c>
      <c r="G49" s="313">
        <v>1456.0516081953031</v>
      </c>
      <c r="H49" s="313"/>
      <c r="I49" s="313">
        <v>399.56488262160804</v>
      </c>
      <c r="J49" s="313">
        <v>112.84807235845904</v>
      </c>
      <c r="K49" s="313">
        <v>908.68719657083932</v>
      </c>
      <c r="L49" s="313"/>
      <c r="M49" s="313">
        <v>2880.0814069568864</v>
      </c>
      <c r="N49" s="313">
        <v>2507.318111276431</v>
      </c>
      <c r="O49" s="313">
        <v>2364.7388047661425</v>
      </c>
    </row>
    <row r="50" spans="1:15" ht="15.75" customHeight="1">
      <c r="A50" s="310" t="s">
        <v>142</v>
      </c>
      <c r="B50" s="313">
        <v>2520.4111404445853</v>
      </c>
      <c r="C50" s="315">
        <v>2435.5315001062404</v>
      </c>
      <c r="D50" s="313">
        <v>-767.7173730409877</v>
      </c>
      <c r="E50" s="313">
        <v>-143.59847970398312</v>
      </c>
      <c r="F50" s="313">
        <v>0</v>
      </c>
      <c r="G50" s="313">
        <v>1524.2156473612695</v>
      </c>
      <c r="H50" s="313"/>
      <c r="I50" s="313">
        <v>359.37708655920216</v>
      </c>
      <c r="J50" s="313">
        <v>79.167164588869127</v>
      </c>
      <c r="K50" s="313">
        <v>846.88453762985682</v>
      </c>
      <c r="L50" s="313"/>
      <c r="M50" s="313">
        <v>2879.7882270037876</v>
      </c>
      <c r="N50" s="313">
        <v>2514.6986646951095</v>
      </c>
      <c r="O50" s="313">
        <v>2371.1001849911263</v>
      </c>
    </row>
    <row r="51" spans="1:15" ht="15.75" customHeight="1">
      <c r="A51" s="307" t="s">
        <v>143</v>
      </c>
      <c r="B51" s="308">
        <v>2522.0613881605154</v>
      </c>
      <c r="C51" s="309">
        <v>2441.3860423509141</v>
      </c>
      <c r="D51" s="308">
        <v>-725.86805847015273</v>
      </c>
      <c r="E51" s="308">
        <v>-144.57166895006648</v>
      </c>
      <c r="F51" s="308">
        <v>0</v>
      </c>
      <c r="G51" s="308">
        <v>1570.9463149306948</v>
      </c>
      <c r="H51" s="308"/>
      <c r="I51" s="308">
        <v>317.34076611768467</v>
      </c>
      <c r="J51" s="308">
        <v>48.11649504293166</v>
      </c>
      <c r="K51" s="308">
        <v>773.98455351308439</v>
      </c>
      <c r="L51" s="308"/>
      <c r="M51" s="308">
        <v>2839.4021542782002</v>
      </c>
      <c r="N51" s="308">
        <v>2489.5025373938456</v>
      </c>
      <c r="O51" s="308">
        <v>2344.9308684437792</v>
      </c>
    </row>
    <row r="52" spans="1:15" ht="15.75" customHeight="1">
      <c r="A52" s="307" t="s">
        <v>144</v>
      </c>
      <c r="B52" s="308">
        <v>2458.8945003834897</v>
      </c>
      <c r="C52" s="309">
        <v>2382.1888898999932</v>
      </c>
      <c r="D52" s="308">
        <v>-644.91255859863713</v>
      </c>
      <c r="E52" s="308">
        <v>-145.58205484969002</v>
      </c>
      <c r="F52" s="308">
        <v>0</v>
      </c>
      <c r="G52" s="308">
        <v>1591.6942764516662</v>
      </c>
      <c r="H52" s="308"/>
      <c r="I52" s="308">
        <v>347.20265022227773</v>
      </c>
      <c r="J52" s="308">
        <v>85.145051726113707</v>
      </c>
      <c r="K52" s="308">
        <v>730.05761032475084</v>
      </c>
      <c r="L52" s="308"/>
      <c r="M52" s="308">
        <v>2806.0971506057676</v>
      </c>
      <c r="N52" s="308">
        <v>2467.3339416261069</v>
      </c>
      <c r="O52" s="308">
        <v>2321.751886776417</v>
      </c>
    </row>
    <row r="53" spans="1:15" ht="15.75" customHeight="1">
      <c r="A53" s="310" t="s">
        <v>145</v>
      </c>
      <c r="B53" s="313">
        <v>2460.181503483273</v>
      </c>
      <c r="C53" s="315">
        <v>2383.7754779481802</v>
      </c>
      <c r="D53" s="313">
        <v>-675.92496253066861</v>
      </c>
      <c r="E53" s="313">
        <v>-146.53216553009472</v>
      </c>
      <c r="F53" s="313">
        <v>0</v>
      </c>
      <c r="G53" s="313">
        <v>1561.3183498874168</v>
      </c>
      <c r="H53" s="313"/>
      <c r="I53" s="313">
        <v>375.01660936635034</v>
      </c>
      <c r="J53" s="313">
        <v>94.274397046829336</v>
      </c>
      <c r="K53" s="313">
        <v>770.19935957749794</v>
      </c>
      <c r="L53" s="313"/>
      <c r="M53" s="313">
        <v>2835.1981128496232</v>
      </c>
      <c r="N53" s="313">
        <v>2478.0498749950093</v>
      </c>
      <c r="O53" s="313">
        <v>2331.5177094649148</v>
      </c>
    </row>
    <row r="54" spans="1:15" ht="15.75" customHeight="1">
      <c r="A54" s="310" t="s">
        <v>146</v>
      </c>
      <c r="B54" s="313">
        <v>2481.5270399446476</v>
      </c>
      <c r="C54" s="315">
        <v>2405.068279013004</v>
      </c>
      <c r="D54" s="313">
        <v>-703.51609716711926</v>
      </c>
      <c r="E54" s="313">
        <v>-147.57069269988492</v>
      </c>
      <c r="F54" s="313">
        <v>0</v>
      </c>
      <c r="G54" s="313">
        <v>1553.9814891459998</v>
      </c>
      <c r="H54" s="313"/>
      <c r="I54" s="313">
        <v>355.9575580360015</v>
      </c>
      <c r="J54" s="313">
        <v>70.45145382609752</v>
      </c>
      <c r="K54" s="313">
        <v>773.96755099321672</v>
      </c>
      <c r="L54" s="313"/>
      <c r="M54" s="313">
        <v>2837.4845979806491</v>
      </c>
      <c r="N54" s="313">
        <v>2475.5197328391014</v>
      </c>
      <c r="O54" s="313">
        <v>2327.9490401392168</v>
      </c>
    </row>
    <row r="55" spans="1:15" ht="15.75" customHeight="1">
      <c r="A55" s="307" t="s">
        <v>147</v>
      </c>
      <c r="B55" s="308">
        <v>2489.2644976783063</v>
      </c>
      <c r="C55" s="309">
        <v>2417.2377203887531</v>
      </c>
      <c r="D55" s="308">
        <v>-744.59299612575023</v>
      </c>
      <c r="E55" s="308">
        <v>-148.51756897042173</v>
      </c>
      <c r="F55" s="308">
        <v>0</v>
      </c>
      <c r="G55" s="308">
        <v>1524.1271552925812</v>
      </c>
      <c r="H55" s="308"/>
      <c r="I55" s="308">
        <v>309.92397645146582</v>
      </c>
      <c r="J55" s="308">
        <v>-38.464796125821579</v>
      </c>
      <c r="K55" s="308">
        <v>706.12819999992871</v>
      </c>
      <c r="L55" s="308"/>
      <c r="M55" s="308">
        <v>2799.1884741297722</v>
      </c>
      <c r="N55" s="308">
        <v>2378.7729242629316</v>
      </c>
      <c r="O55" s="308">
        <v>2230.2553552925101</v>
      </c>
    </row>
    <row r="56" spans="1:15" ht="15.75" customHeight="1">
      <c r="A56" s="307" t="s">
        <v>148</v>
      </c>
      <c r="B56" s="308">
        <v>2401.0808981371079</v>
      </c>
      <c r="C56" s="309">
        <v>2332.58490565481</v>
      </c>
      <c r="D56" s="308">
        <v>-674.03261424240134</v>
      </c>
      <c r="E56" s="308">
        <v>-149.54782700053633</v>
      </c>
      <c r="F56" s="308">
        <v>0</v>
      </c>
      <c r="G56" s="308">
        <v>1509.0044644118723</v>
      </c>
      <c r="H56" s="308"/>
      <c r="I56" s="308">
        <v>302.91974295426513</v>
      </c>
      <c r="J56" s="308">
        <v>-61.532472832641872</v>
      </c>
      <c r="K56" s="308">
        <v>612.50014140975941</v>
      </c>
      <c r="L56" s="308"/>
      <c r="M56" s="308">
        <v>2704.0006410913729</v>
      </c>
      <c r="N56" s="308">
        <v>2271.0524328221682</v>
      </c>
      <c r="O56" s="308">
        <v>2121.5046058216317</v>
      </c>
    </row>
    <row r="57" spans="1:15" ht="15.75" customHeight="1">
      <c r="A57" s="310" t="s">
        <v>149</v>
      </c>
      <c r="B57" s="313">
        <v>2360.3746264548845</v>
      </c>
      <c r="C57" s="315">
        <v>2296.1020436655381</v>
      </c>
      <c r="D57" s="313">
        <v>-646.62850353336762</v>
      </c>
      <c r="E57" s="313">
        <v>-150.48147604969216</v>
      </c>
      <c r="F57" s="313">
        <v>0</v>
      </c>
      <c r="G57" s="313">
        <v>1498.9920640824782</v>
      </c>
      <c r="H57" s="313"/>
      <c r="I57" s="313">
        <v>347.99029436775697</v>
      </c>
      <c r="J57" s="313">
        <v>-52.457839474823004</v>
      </c>
      <c r="K57" s="313">
        <v>594.17066405854462</v>
      </c>
      <c r="L57" s="313"/>
      <c r="M57" s="313">
        <v>2708.3649208226416</v>
      </c>
      <c r="N57" s="313">
        <v>2243.6442041907148</v>
      </c>
      <c r="O57" s="313">
        <v>2093.1627281410229</v>
      </c>
    </row>
    <row r="58" spans="1:15" ht="15.75" customHeight="1">
      <c r="A58" s="310" t="s">
        <v>364</v>
      </c>
      <c r="B58" s="313">
        <v>2447.771381259678</v>
      </c>
      <c r="C58" s="315">
        <v>2387.5385967721909</v>
      </c>
      <c r="D58" s="313">
        <v>-730.08027489024983</v>
      </c>
      <c r="E58" s="313">
        <v>-151.51744959982537</v>
      </c>
      <c r="F58" s="313">
        <v>0</v>
      </c>
      <c r="G58" s="313">
        <v>1505.9408722821158</v>
      </c>
      <c r="H58" s="313"/>
      <c r="I58" s="313">
        <v>402.12023976184156</v>
      </c>
      <c r="J58" s="313">
        <v>1.6721059192615826</v>
      </c>
      <c r="K58" s="313">
        <v>731.75238080951135</v>
      </c>
      <c r="L58" s="313"/>
      <c r="M58" s="313">
        <v>2849.8916210215198</v>
      </c>
      <c r="N58" s="313">
        <v>2389.2107026914523</v>
      </c>
      <c r="O58" s="313">
        <v>2237.6932530916274</v>
      </c>
    </row>
    <row r="59" spans="1:15" ht="15.75" customHeight="1">
      <c r="A59" s="307"/>
      <c r="B59" s="308"/>
      <c r="C59" s="309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</row>
    <row r="60" spans="1:15" ht="15.75" customHeight="1">
      <c r="A60" s="307" t="s">
        <v>6</v>
      </c>
      <c r="B60" s="308"/>
      <c r="C60" s="309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308"/>
    </row>
    <row r="61" spans="1:15" ht="15.75" customHeight="1">
      <c r="A61" s="307" t="s">
        <v>150</v>
      </c>
      <c r="B61" s="308">
        <v>2442.860166411198</v>
      </c>
      <c r="C61" s="309">
        <v>2382.9738841858152</v>
      </c>
      <c r="D61" s="308">
        <v>-729.16448165003328</v>
      </c>
      <c r="E61" s="308">
        <v>-151.51744959964549</v>
      </c>
      <c r="F61" s="308">
        <v>0</v>
      </c>
      <c r="G61" s="308">
        <v>1502.2919529361363</v>
      </c>
      <c r="H61" s="308"/>
      <c r="I61" s="308">
        <v>416.39763629033274</v>
      </c>
      <c r="J61" s="308">
        <v>15.949502447752764</v>
      </c>
      <c r="K61" s="308">
        <v>745.11398409778599</v>
      </c>
      <c r="L61" s="308"/>
      <c r="M61" s="308">
        <v>2859.2578027015306</v>
      </c>
      <c r="N61" s="308">
        <v>2398.923386633568</v>
      </c>
      <c r="O61" s="308">
        <v>2247.4059370339223</v>
      </c>
    </row>
    <row r="62" spans="1:15" ht="15.75" customHeight="1">
      <c r="A62" s="307" t="s">
        <v>151</v>
      </c>
      <c r="B62" s="308">
        <v>2372.147117596222</v>
      </c>
      <c r="C62" s="309">
        <v>2312.105226970154</v>
      </c>
      <c r="D62" s="308">
        <v>-658.38552370387094</v>
      </c>
      <c r="E62" s="308">
        <v>-151.51744959986914</v>
      </c>
      <c r="F62" s="308">
        <v>0</v>
      </c>
      <c r="G62" s="308">
        <v>1502.2022536664138</v>
      </c>
      <c r="H62" s="308"/>
      <c r="I62" s="308">
        <v>472.55841674562083</v>
      </c>
      <c r="J62" s="308">
        <v>72.110282903040854</v>
      </c>
      <c r="K62" s="308">
        <v>730.49580660691186</v>
      </c>
      <c r="L62" s="308"/>
      <c r="M62" s="308">
        <v>2844.7055343418428</v>
      </c>
      <c r="N62" s="308">
        <v>2384.2155098731951</v>
      </c>
      <c r="O62" s="308">
        <v>2232.6980602733256</v>
      </c>
    </row>
    <row r="63" spans="1:15" ht="15.75" customHeight="1">
      <c r="A63" s="310" t="s">
        <v>152</v>
      </c>
      <c r="B63" s="313">
        <v>2387.146304315188</v>
      </c>
      <c r="C63" s="315">
        <v>2327.1044136891201</v>
      </c>
      <c r="D63" s="313">
        <v>-674.66746831982164</v>
      </c>
      <c r="E63" s="313">
        <v>-151.51744959975193</v>
      </c>
      <c r="F63" s="313">
        <v>0</v>
      </c>
      <c r="G63" s="313">
        <v>1500.9194957695465</v>
      </c>
      <c r="H63" s="313"/>
      <c r="I63" s="313">
        <v>445.99229031690612</v>
      </c>
      <c r="J63" s="313">
        <v>45.544156474326144</v>
      </c>
      <c r="K63" s="313">
        <v>720.21162479414784</v>
      </c>
      <c r="L63" s="313"/>
      <c r="M63" s="313">
        <v>2833.1385946320943</v>
      </c>
      <c r="N63" s="313">
        <v>2372.648570163446</v>
      </c>
      <c r="O63" s="313">
        <v>2221.1311205636944</v>
      </c>
    </row>
    <row r="64" spans="1:15" ht="15.75" customHeight="1">
      <c r="A64" s="310" t="s">
        <v>153</v>
      </c>
      <c r="B64" s="313">
        <v>2391.3319997187018</v>
      </c>
      <c r="C64" s="315">
        <v>2330.8600472054818</v>
      </c>
      <c r="D64" s="313">
        <v>-676.43215784237714</v>
      </c>
      <c r="E64" s="313">
        <v>-151.60320844004062</v>
      </c>
      <c r="F64" s="313">
        <v>0</v>
      </c>
      <c r="G64" s="313">
        <v>1502.8246809230641</v>
      </c>
      <c r="H64" s="313"/>
      <c r="I64" s="313">
        <v>440.53759816793456</v>
      </c>
      <c r="J64" s="313">
        <v>40.089464325354584</v>
      </c>
      <c r="K64" s="313">
        <v>716.52162216773172</v>
      </c>
      <c r="L64" s="313"/>
      <c r="M64" s="313">
        <v>2831.8695978866363</v>
      </c>
      <c r="N64" s="313">
        <v>2370.9495115308364</v>
      </c>
      <c r="O64" s="313">
        <v>2219.346303090796</v>
      </c>
    </row>
    <row r="65" spans="1:15" ht="15.75" customHeight="1">
      <c r="A65" s="307" t="s">
        <v>10</v>
      </c>
      <c r="B65" s="308">
        <v>2391.1739632033446</v>
      </c>
      <c r="C65" s="309">
        <v>2330.956640559185</v>
      </c>
      <c r="D65" s="308">
        <v>-677.01136869217657</v>
      </c>
      <c r="E65" s="308">
        <v>-151.60320844005452</v>
      </c>
      <c r="F65" s="308">
        <v>0</v>
      </c>
      <c r="G65" s="308">
        <v>1502.3420634269539</v>
      </c>
      <c r="H65" s="308"/>
      <c r="I65" s="308">
        <v>431.22183357934603</v>
      </c>
      <c r="J65" s="308">
        <v>30.773699736766048</v>
      </c>
      <c r="K65" s="308">
        <v>707.78506842894262</v>
      </c>
      <c r="L65" s="308"/>
      <c r="M65" s="308">
        <v>2822.3957967826905</v>
      </c>
      <c r="N65" s="308">
        <v>2361.730340295951</v>
      </c>
      <c r="O65" s="308">
        <v>2210.1271318558966</v>
      </c>
    </row>
    <row r="66" spans="1:15" ht="15.75" customHeight="1">
      <c r="A66" s="307" t="s">
        <v>11</v>
      </c>
      <c r="B66" s="308">
        <v>2381.5677874971152</v>
      </c>
      <c r="C66" s="309">
        <v>2321.2609027807816</v>
      </c>
      <c r="D66" s="308">
        <v>-666.41484568822295</v>
      </c>
      <c r="E66" s="308">
        <v>-151.60320843995521</v>
      </c>
      <c r="F66" s="308">
        <v>0</v>
      </c>
      <c r="G66" s="308">
        <v>1503.2428486526032</v>
      </c>
      <c r="H66" s="308"/>
      <c r="I66" s="308" t="s">
        <v>365</v>
      </c>
      <c r="J66" s="308" t="s">
        <v>365</v>
      </c>
      <c r="K66" s="308" t="s">
        <v>365</v>
      </c>
      <c r="L66" s="308"/>
      <c r="M66" s="308" t="s">
        <v>365</v>
      </c>
      <c r="N66" s="308" t="s">
        <v>365</v>
      </c>
      <c r="O66" s="308" t="s">
        <v>365</v>
      </c>
    </row>
    <row r="67" spans="1:15" ht="6.75" customHeight="1" thickBot="1">
      <c r="A67" s="317"/>
      <c r="B67" s="318"/>
      <c r="C67" s="319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1:15" ht="17.100000000000001" customHeight="1">
      <c r="A68" s="320" t="s">
        <v>366</v>
      </c>
      <c r="B68" s="321"/>
      <c r="C68" s="321"/>
      <c r="D68" s="322"/>
      <c r="E68" s="322"/>
      <c r="F68" s="322"/>
      <c r="G68" s="323"/>
      <c r="H68" s="323"/>
      <c r="I68" s="323"/>
      <c r="J68" s="323"/>
      <c r="K68" s="308"/>
      <c r="L68" s="324"/>
      <c r="M68" s="325"/>
      <c r="N68" s="326"/>
      <c r="O68" s="327"/>
    </row>
    <row r="69" spans="1:15" ht="17.100000000000001" customHeight="1">
      <c r="A69" s="320" t="s">
        <v>367</v>
      </c>
      <c r="B69" s="328"/>
      <c r="C69" s="297"/>
      <c r="D69" s="297"/>
      <c r="E69" s="297"/>
      <c r="F69" s="297"/>
      <c r="G69" s="297"/>
      <c r="H69" s="329"/>
      <c r="I69" s="329"/>
      <c r="J69" s="297"/>
      <c r="K69" s="297"/>
      <c r="L69" s="297"/>
      <c r="M69" s="297"/>
      <c r="N69" s="297"/>
      <c r="O69" s="330"/>
    </row>
    <row r="70" spans="1:15" ht="17.100000000000001" customHeight="1">
      <c r="A70" s="331" t="s">
        <v>368</v>
      </c>
      <c r="B70" s="328"/>
      <c r="C70" s="297"/>
      <c r="D70" s="297"/>
      <c r="E70" s="297"/>
      <c r="F70" s="297"/>
      <c r="G70" s="297"/>
      <c r="H70" s="329"/>
      <c r="I70" s="329"/>
      <c r="J70" s="297"/>
      <c r="K70" s="297"/>
      <c r="L70" s="297"/>
      <c r="M70" s="297"/>
      <c r="N70" s="297"/>
      <c r="O70" s="330"/>
    </row>
    <row r="71" spans="1:15">
      <c r="A71" s="332" t="s">
        <v>76</v>
      </c>
      <c r="B71" s="333"/>
      <c r="C71" s="333"/>
      <c r="D71" s="333"/>
      <c r="E71" s="333"/>
      <c r="F71" s="333"/>
      <c r="G71" s="333"/>
      <c r="H71" s="333"/>
      <c r="I71" s="334"/>
      <c r="J71" s="297"/>
      <c r="K71" s="334"/>
      <c r="L71" s="335"/>
      <c r="M71" s="297"/>
      <c r="N71" s="335"/>
      <c r="O71" s="336"/>
    </row>
  </sheetData>
  <mergeCells count="14">
    <mergeCell ref="M5:M6"/>
    <mergeCell ref="N5:N6"/>
    <mergeCell ref="O5:O6"/>
    <mergeCell ref="B4:G4"/>
    <mergeCell ref="I4:K4"/>
    <mergeCell ref="M4:O4"/>
    <mergeCell ref="B5:B6"/>
    <mergeCell ref="C5:C6"/>
    <mergeCell ref="E5:E6"/>
    <mergeCell ref="F5:F6"/>
    <mergeCell ref="G5:G6"/>
    <mergeCell ref="I5:I6"/>
    <mergeCell ref="J5:J6"/>
    <mergeCell ref="K5:K6"/>
  </mergeCells>
  <printOptions horizontalCentered="1" verticalCentered="1"/>
  <pageMargins left="0.11811023622047245" right="0.11811023622047245" top="0" bottom="0" header="0" footer="0"/>
  <pageSetup paperSize="120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E59"/>
  <sheetViews>
    <sheetView zoomScale="90" workbookViewId="0">
      <selection activeCell="D1" sqref="D1"/>
    </sheetView>
  </sheetViews>
  <sheetFormatPr baseColWidth="10" defaultRowHeight="15"/>
  <cols>
    <col min="1" max="1" width="20.21875" style="191" customWidth="1"/>
    <col min="2" max="2" width="19.88671875" style="191" bestFit="1" customWidth="1"/>
    <col min="3" max="3" width="18.88671875" style="191" bestFit="1" customWidth="1"/>
    <col min="4" max="4" width="12.77734375" style="191" customWidth="1"/>
    <col min="5" max="5" width="15.77734375" style="191" customWidth="1"/>
    <col min="6" max="7" width="13.77734375" style="191" customWidth="1"/>
    <col min="8" max="8" width="13.6640625" style="191" customWidth="1"/>
    <col min="9" max="9" width="15.88671875" style="191" customWidth="1"/>
    <col min="10" max="16384" width="11.5546875" style="191"/>
  </cols>
  <sheetData>
    <row r="1" spans="1:9" ht="15.75">
      <c r="A1" s="337" t="s">
        <v>369</v>
      </c>
      <c r="B1" s="338"/>
      <c r="C1" s="339"/>
      <c r="D1" s="338"/>
      <c r="E1" s="338"/>
    </row>
    <row r="2" spans="1:9" ht="18">
      <c r="A2" s="340" t="s">
        <v>370</v>
      </c>
      <c r="B2" s="338"/>
      <c r="C2" s="338"/>
      <c r="E2" s="341"/>
      <c r="F2" s="221"/>
      <c r="H2" s="342"/>
    </row>
    <row r="3" spans="1:9" ht="15.75" thickBot="1">
      <c r="A3" s="343" t="s">
        <v>371</v>
      </c>
      <c r="B3" s="344"/>
      <c r="C3" s="344"/>
      <c r="D3" s="344"/>
      <c r="E3" s="344"/>
    </row>
    <row r="4" spans="1:9" ht="15" customHeight="1">
      <c r="A4" s="345"/>
      <c r="B4" s="555" t="s">
        <v>372</v>
      </c>
      <c r="C4" s="555" t="s">
        <v>373</v>
      </c>
      <c r="D4" s="555"/>
      <c r="E4" s="555" t="s">
        <v>374</v>
      </c>
      <c r="F4" s="555" t="s">
        <v>375</v>
      </c>
      <c r="G4" s="555"/>
      <c r="H4" s="555" t="s">
        <v>376</v>
      </c>
      <c r="I4" s="557" t="s">
        <v>377</v>
      </c>
    </row>
    <row r="5" spans="1:9" ht="18" customHeight="1">
      <c r="A5" s="346"/>
      <c r="B5" s="554"/>
      <c r="C5" s="556"/>
      <c r="D5" s="556"/>
      <c r="E5" s="554"/>
      <c r="F5" s="556"/>
      <c r="G5" s="556"/>
      <c r="H5" s="554"/>
      <c r="I5" s="558"/>
    </row>
    <row r="6" spans="1:9">
      <c r="A6" s="346" t="s">
        <v>378</v>
      </c>
      <c r="B6" s="554"/>
      <c r="C6" s="553" t="s">
        <v>379</v>
      </c>
      <c r="D6" s="553" t="s">
        <v>380</v>
      </c>
      <c r="E6" s="554"/>
      <c r="F6" s="553" t="s">
        <v>379</v>
      </c>
      <c r="G6" s="553" t="s">
        <v>380</v>
      </c>
      <c r="H6" s="554"/>
      <c r="I6" s="554" t="s">
        <v>381</v>
      </c>
    </row>
    <row r="7" spans="1:9">
      <c r="A7" s="346"/>
      <c r="B7" s="554"/>
      <c r="C7" s="554"/>
      <c r="D7" s="554"/>
      <c r="E7" s="554"/>
      <c r="F7" s="554"/>
      <c r="G7" s="554"/>
      <c r="H7" s="554"/>
      <c r="I7" s="554"/>
    </row>
    <row r="8" spans="1:9">
      <c r="A8" s="347"/>
      <c r="B8" s="348">
        <v>-1</v>
      </c>
      <c r="C8" s="348">
        <v>-2</v>
      </c>
      <c r="D8" s="348">
        <v>-3</v>
      </c>
      <c r="E8" s="348">
        <v>-4</v>
      </c>
      <c r="F8" s="348">
        <v>-5</v>
      </c>
      <c r="G8" s="348">
        <v>-6</v>
      </c>
      <c r="H8" s="348">
        <v>-7</v>
      </c>
      <c r="I8" s="348" t="s">
        <v>382</v>
      </c>
    </row>
    <row r="9" spans="1:9" ht="3.2" customHeight="1">
      <c r="A9" s="349"/>
      <c r="B9" s="349"/>
      <c r="C9" s="349"/>
      <c r="D9" s="349"/>
      <c r="E9" s="349"/>
      <c r="F9" s="349"/>
      <c r="G9" s="349"/>
      <c r="H9" s="349"/>
      <c r="I9" s="349"/>
    </row>
    <row r="10" spans="1:9" s="229" customFormat="1" ht="20.100000000000001" customHeight="1">
      <c r="A10" s="350" t="s">
        <v>383</v>
      </c>
      <c r="B10" s="351">
        <v>4132.6468033480005</v>
      </c>
      <c r="C10" s="351">
        <v>1203.06597377198</v>
      </c>
      <c r="D10" s="351">
        <v>1697.0419167820658</v>
      </c>
      <c r="E10" s="351">
        <v>1408.645</v>
      </c>
      <c r="F10" s="351">
        <v>13989.014546605998</v>
      </c>
      <c r="G10" s="351">
        <v>13867.502569121998</v>
      </c>
      <c r="H10" s="351">
        <v>4259.0933994451198</v>
      </c>
      <c r="I10" s="351">
        <v>9800.3852027931207</v>
      </c>
    </row>
    <row r="11" spans="1:9" s="229" customFormat="1" ht="20.100000000000001" customHeight="1">
      <c r="A11" s="350" t="s">
        <v>384</v>
      </c>
      <c r="B11" s="351">
        <v>3755.0127074240008</v>
      </c>
      <c r="C11" s="351">
        <v>1182.10015139694</v>
      </c>
      <c r="D11" s="351">
        <v>2209.9596005696799</v>
      </c>
      <c r="E11" s="351">
        <v>349.536</v>
      </c>
      <c r="F11" s="351">
        <v>15068.299355630001</v>
      </c>
      <c r="G11" s="351">
        <v>14877.393400663599</v>
      </c>
      <c r="H11" s="351">
        <v>4595.4836055980004</v>
      </c>
      <c r="I11" s="351">
        <v>8700.0323130220022</v>
      </c>
    </row>
    <row r="12" spans="1:9" s="229" customFormat="1" ht="20.100000000000001" customHeight="1">
      <c r="A12" s="352" t="s">
        <v>385</v>
      </c>
      <c r="B12" s="353">
        <v>3429.7437442913397</v>
      </c>
      <c r="C12" s="353">
        <v>2669.0569688291498</v>
      </c>
      <c r="D12" s="353">
        <v>2653.2691124081448</v>
      </c>
      <c r="E12" s="353">
        <v>94.271834999999996</v>
      </c>
      <c r="F12" s="353">
        <v>20977.867826214919</v>
      </c>
      <c r="G12" s="353">
        <v>19080.241617047352</v>
      </c>
      <c r="H12" s="353">
        <v>6693.2847181090247</v>
      </c>
      <c r="I12" s="353">
        <v>10217.300297400365</v>
      </c>
    </row>
    <row r="13" spans="1:9" s="229" customFormat="1" ht="20.100000000000001" customHeight="1">
      <c r="A13" s="352" t="s">
        <v>386</v>
      </c>
      <c r="B13" s="353">
        <v>3657.1772534517504</v>
      </c>
      <c r="C13" s="353">
        <v>6538.1092702061005</v>
      </c>
      <c r="D13" s="353">
        <v>3410.8280656764905</v>
      </c>
      <c r="E13" s="353">
        <v>3487.8925900000004</v>
      </c>
      <c r="F13" s="353">
        <v>8539.3046150852533</v>
      </c>
      <c r="G13" s="353">
        <v>12203.033723431923</v>
      </c>
      <c r="H13" s="353">
        <v>3007.5423505437293</v>
      </c>
      <c r="I13" s="353">
        <v>10152.612193995479</v>
      </c>
    </row>
    <row r="14" spans="1:9" s="229" customFormat="1" ht="20.100000000000001" customHeight="1">
      <c r="A14" s="354" t="s">
        <v>387</v>
      </c>
      <c r="B14" s="351">
        <v>3980.9029816033499</v>
      </c>
      <c r="C14" s="351">
        <v>11875.5965178554</v>
      </c>
      <c r="D14" s="351">
        <v>10951.093003829999</v>
      </c>
      <c r="E14" s="351">
        <v>4753.2625150000003</v>
      </c>
      <c r="F14" s="351">
        <v>12020.282864101649</v>
      </c>
      <c r="G14" s="351">
        <v>11574.881635099251</v>
      </c>
      <c r="H14" s="351">
        <v>3469.8601596192798</v>
      </c>
      <c r="I14" s="351">
        <v>12204.025656222631</v>
      </c>
    </row>
    <row r="15" spans="1:9" s="229" customFormat="1" ht="20.100000000000001" customHeight="1">
      <c r="A15" s="354" t="s">
        <v>388</v>
      </c>
      <c r="B15" s="351">
        <v>4126.4321303206498</v>
      </c>
      <c r="C15" s="351">
        <v>8406.19064910815</v>
      </c>
      <c r="D15" s="351">
        <v>9062.7691139871094</v>
      </c>
      <c r="E15" s="351">
        <v>3804.9552239999998</v>
      </c>
      <c r="F15" s="351">
        <v>15573.715356716384</v>
      </c>
      <c r="G15" s="351">
        <v>15472.376088728994</v>
      </c>
      <c r="H15" s="351">
        <v>3617.9604262779908</v>
      </c>
      <c r="I15" s="351">
        <v>11549.34778059864</v>
      </c>
    </row>
    <row r="16" spans="1:9" s="229" customFormat="1" ht="20.100000000000001" customHeight="1">
      <c r="A16" s="352" t="s">
        <v>389</v>
      </c>
      <c r="B16" s="353">
        <v>4276.5641027174997</v>
      </c>
      <c r="C16" s="353">
        <v>6161.4042299384191</v>
      </c>
      <c r="D16" s="353">
        <v>7710.280710727372</v>
      </c>
      <c r="E16" s="353">
        <v>2083.77675</v>
      </c>
      <c r="F16" s="353">
        <v>15825.954202989566</v>
      </c>
      <c r="G16" s="353">
        <v>15712.055863362628</v>
      </c>
      <c r="H16" s="353">
        <v>3763.47662761109</v>
      </c>
      <c r="I16" s="353">
        <v>10123.817480328591</v>
      </c>
    </row>
    <row r="17" spans="1:9" s="229" customFormat="1" ht="20.100000000000001" customHeight="1">
      <c r="A17" s="352" t="s">
        <v>390</v>
      </c>
      <c r="B17" s="353">
        <v>4379.3967919999996</v>
      </c>
      <c r="C17" s="353">
        <v>7964.3401158505003</v>
      </c>
      <c r="D17" s="353">
        <v>7894.1801235177336</v>
      </c>
      <c r="E17" s="353">
        <v>2200.3292000000001</v>
      </c>
      <c r="F17" s="353">
        <v>20913.20082729336</v>
      </c>
      <c r="G17" s="353">
        <v>20791.728444471264</v>
      </c>
      <c r="H17" s="353">
        <v>3932.2710027599996</v>
      </c>
      <c r="I17" s="353">
        <v>10511.99699476</v>
      </c>
    </row>
    <row r="18" spans="1:9" s="229" customFormat="1" ht="20.100000000000001" customHeight="1">
      <c r="A18" s="354" t="s">
        <v>391</v>
      </c>
      <c r="B18" s="351">
        <v>4427.6859265003113</v>
      </c>
      <c r="C18" s="351">
        <v>7858.7912528491106</v>
      </c>
      <c r="D18" s="351">
        <v>6162.4253376545958</v>
      </c>
      <c r="E18" s="351">
        <v>4063.0870280000004</v>
      </c>
      <c r="F18" s="351">
        <v>22309.417266236007</v>
      </c>
      <c r="G18" s="351">
        <v>22138.757049593154</v>
      </c>
      <c r="H18" s="351">
        <v>4154.1748290199694</v>
      </c>
      <c r="I18" s="351">
        <v>12644.947783520282</v>
      </c>
    </row>
    <row r="19" spans="1:9" s="229" customFormat="1" ht="20.100000000000001" customHeight="1">
      <c r="A19" s="354" t="s">
        <v>392</v>
      </c>
      <c r="B19" s="351">
        <v>4469.5266068483616</v>
      </c>
      <c r="C19" s="351">
        <v>9447.3135764676299</v>
      </c>
      <c r="D19" s="351">
        <v>10050.333744277357</v>
      </c>
      <c r="E19" s="351">
        <v>3424.0117780000005</v>
      </c>
      <c r="F19" s="351">
        <v>21456.21722945739</v>
      </c>
      <c r="G19" s="351">
        <v>20787.870092823348</v>
      </c>
      <c r="H19" s="351">
        <v>4875.2293181890891</v>
      </c>
      <c r="I19" s="351">
        <v>12768.767703037451</v>
      </c>
    </row>
    <row r="20" spans="1:9" s="229" customFormat="1" ht="20.100000000000001" customHeight="1">
      <c r="A20" s="355">
        <v>2015</v>
      </c>
      <c r="B20" s="356"/>
      <c r="C20" s="357">
        <v>14330.730804687091</v>
      </c>
      <c r="D20" s="357">
        <v>14346.401097466456</v>
      </c>
      <c r="E20" s="358"/>
      <c r="F20" s="357">
        <v>25432.174479801186</v>
      </c>
      <c r="G20" s="357">
        <v>25248.560303997332</v>
      </c>
      <c r="H20" s="359"/>
      <c r="I20" s="357"/>
    </row>
    <row r="21" spans="1:9" s="229" customFormat="1" ht="20.100000000000001" customHeight="1">
      <c r="A21" s="352" t="s">
        <v>6</v>
      </c>
      <c r="B21" s="353">
        <v>4469.5266068483616</v>
      </c>
      <c r="C21" s="353">
        <v>1556.6989499389999</v>
      </c>
      <c r="D21" s="353">
        <v>750.51587419976704</v>
      </c>
      <c r="E21" s="353">
        <v>4241.7187780000004</v>
      </c>
      <c r="F21" s="353">
        <v>0</v>
      </c>
      <c r="G21" s="353">
        <v>1281.9713313899999</v>
      </c>
      <c r="H21" s="353">
        <v>3593.2579867990889</v>
      </c>
      <c r="I21" s="353">
        <v>12304.50337164745</v>
      </c>
    </row>
    <row r="22" spans="1:9" s="229" customFormat="1" ht="20.100000000000001" customHeight="1">
      <c r="A22" s="352" t="s">
        <v>139</v>
      </c>
      <c r="B22" s="353">
        <v>4469.5266068483616</v>
      </c>
      <c r="C22" s="353">
        <v>1632.8999771145</v>
      </c>
      <c r="D22" s="353">
        <v>779.97876317348732</v>
      </c>
      <c r="E22" s="353">
        <v>5104.3996630000001</v>
      </c>
      <c r="F22" s="353">
        <v>0</v>
      </c>
      <c r="G22" s="353">
        <v>0</v>
      </c>
      <c r="H22" s="353">
        <v>3593.2579867990889</v>
      </c>
      <c r="I22" s="353">
        <v>13167.184256647452</v>
      </c>
    </row>
    <row r="23" spans="1:9" s="229" customFormat="1" ht="20.100000000000001" customHeight="1">
      <c r="A23" s="350" t="s">
        <v>140</v>
      </c>
      <c r="B23" s="351">
        <v>4469.5266068483616</v>
      </c>
      <c r="C23" s="351">
        <v>350.17394816005998</v>
      </c>
      <c r="D23" s="351">
        <v>546.07165718935505</v>
      </c>
      <c r="E23" s="351">
        <v>4889.0701530000006</v>
      </c>
      <c r="F23" s="351">
        <v>4524.0700272574668</v>
      </c>
      <c r="G23" s="351">
        <v>3817.2579867990889</v>
      </c>
      <c r="H23" s="351">
        <v>4300.0700272574668</v>
      </c>
      <c r="I23" s="351">
        <v>13658.666787105829</v>
      </c>
    </row>
    <row r="24" spans="1:9" s="229" customFormat="1" ht="20.100000000000001" customHeight="1">
      <c r="A24" s="350" t="s">
        <v>142</v>
      </c>
      <c r="B24" s="351">
        <v>4469.5266068483616</v>
      </c>
      <c r="C24" s="351">
        <v>315.88631665499997</v>
      </c>
      <c r="D24" s="351">
        <v>856.60494369225</v>
      </c>
      <c r="E24" s="351">
        <v>4316.6752530000003</v>
      </c>
      <c r="F24" s="351">
        <v>912</v>
      </c>
      <c r="G24" s="351">
        <v>0</v>
      </c>
      <c r="H24" s="351">
        <v>5212.0700272574668</v>
      </c>
      <c r="I24" s="351">
        <v>13998.271887105828</v>
      </c>
    </row>
    <row r="25" spans="1:9" s="229" customFormat="1" ht="20.100000000000001" customHeight="1">
      <c r="A25" s="352" t="s">
        <v>143</v>
      </c>
      <c r="B25" s="353">
        <v>4469.5266068483616</v>
      </c>
      <c r="C25" s="353">
        <v>1125.722126614</v>
      </c>
      <c r="D25" s="353">
        <v>602.98923965028098</v>
      </c>
      <c r="E25" s="353">
        <v>4820.9279030000007</v>
      </c>
      <c r="F25" s="353">
        <v>561</v>
      </c>
      <c r="G25" s="353">
        <v>0</v>
      </c>
      <c r="H25" s="353">
        <v>5773.0700272574668</v>
      </c>
      <c r="I25" s="353">
        <v>15063.52453710583</v>
      </c>
    </row>
    <row r="26" spans="1:9" s="229" customFormat="1" ht="20.100000000000001" customHeight="1">
      <c r="A26" s="352" t="s">
        <v>144</v>
      </c>
      <c r="B26" s="353">
        <v>4379.8032946779804</v>
      </c>
      <c r="C26" s="353">
        <v>1015.867097155</v>
      </c>
      <c r="D26" s="353">
        <v>426.02889031881699</v>
      </c>
      <c r="E26" s="353">
        <v>5420.5797030000003</v>
      </c>
      <c r="F26" s="353">
        <v>6389.8072143953586</v>
      </c>
      <c r="G26" s="353">
        <v>6013.0700272574668</v>
      </c>
      <c r="H26" s="353">
        <v>6149.8072143953586</v>
      </c>
      <c r="I26" s="353">
        <v>15950.190212073339</v>
      </c>
    </row>
    <row r="27" spans="1:9" s="229" customFormat="1" ht="20.100000000000001" customHeight="1">
      <c r="A27" s="350" t="s">
        <v>145</v>
      </c>
      <c r="B27" s="351">
        <v>4379.8032946779804</v>
      </c>
      <c r="C27" s="351">
        <v>2099.6366010810002</v>
      </c>
      <c r="D27" s="351">
        <v>958.57573073744595</v>
      </c>
      <c r="E27" s="351">
        <v>6578.997953000001</v>
      </c>
      <c r="F27" s="351">
        <v>480</v>
      </c>
      <c r="G27" s="351">
        <v>1682.16641648</v>
      </c>
      <c r="H27" s="351">
        <v>4947.6407979153591</v>
      </c>
      <c r="I27" s="351">
        <v>15906.442045593341</v>
      </c>
    </row>
    <row r="28" spans="1:9" s="229" customFormat="1" ht="20.100000000000001" customHeight="1">
      <c r="A28" s="350" t="s">
        <v>146</v>
      </c>
      <c r="B28" s="351">
        <v>4379.8032946779804</v>
      </c>
      <c r="C28" s="351">
        <v>733.63840634444</v>
      </c>
      <c r="D28" s="351">
        <v>946.84701705753105</v>
      </c>
      <c r="E28" s="351">
        <v>6333.6858530000009</v>
      </c>
      <c r="F28" s="351">
        <v>760</v>
      </c>
      <c r="G28" s="351">
        <v>0</v>
      </c>
      <c r="H28" s="351">
        <v>5707.6407979153591</v>
      </c>
      <c r="I28" s="351">
        <v>16421.12994559334</v>
      </c>
    </row>
    <row r="29" spans="1:9" s="229" customFormat="1" ht="20.100000000000001" customHeight="1">
      <c r="A29" s="352" t="s">
        <v>147</v>
      </c>
      <c r="B29" s="353">
        <v>4379.8032946779804</v>
      </c>
      <c r="C29" s="353">
        <v>605.03939016899994</v>
      </c>
      <c r="D29" s="353">
        <v>499.77258100735202</v>
      </c>
      <c r="E29" s="353">
        <v>6415.4565530000009</v>
      </c>
      <c r="F29" s="353">
        <v>6746.4537441554157</v>
      </c>
      <c r="G29" s="353">
        <v>6187.6407979153591</v>
      </c>
      <c r="H29" s="353">
        <v>6266.4537441554157</v>
      </c>
      <c r="I29" s="353">
        <v>17061.713591833395</v>
      </c>
    </row>
    <row r="30" spans="1:9" s="229" customFormat="1" ht="20.100000000000001" customHeight="1">
      <c r="A30" s="352" t="s">
        <v>148</v>
      </c>
      <c r="B30" s="353">
        <v>4379.8032946779804</v>
      </c>
      <c r="C30" s="353">
        <v>1735.8784434290001</v>
      </c>
      <c r="D30" s="353">
        <v>3086.2604644592202</v>
      </c>
      <c r="E30" s="353">
        <v>5038.9831030000005</v>
      </c>
      <c r="F30" s="353">
        <v>0</v>
      </c>
      <c r="G30" s="353">
        <v>0</v>
      </c>
      <c r="H30" s="353">
        <v>6266.4537441554157</v>
      </c>
      <c r="I30" s="353">
        <v>15685.240141833396</v>
      </c>
    </row>
    <row r="31" spans="1:9" s="229" customFormat="1" ht="20.100000000000001" customHeight="1">
      <c r="A31" s="350" t="s">
        <v>149</v>
      </c>
      <c r="B31" s="351">
        <v>4379.8032946779804</v>
      </c>
      <c r="C31" s="351">
        <v>2398.05028701013</v>
      </c>
      <c r="D31" s="351">
        <v>3653.3107428746098</v>
      </c>
      <c r="E31" s="351">
        <v>3745.9157670000004</v>
      </c>
      <c r="F31" s="351">
        <v>0</v>
      </c>
      <c r="G31" s="351">
        <v>1259.16016532</v>
      </c>
      <c r="H31" s="351">
        <v>5007.2935788354162</v>
      </c>
      <c r="I31" s="351">
        <v>13133.012640513398</v>
      </c>
    </row>
    <row r="32" spans="1:9" s="229" customFormat="1" ht="20.100000000000001" customHeight="1">
      <c r="A32" s="350" t="s">
        <v>364</v>
      </c>
      <c r="B32" s="351">
        <v>4504.7815114466466</v>
      </c>
      <c r="C32" s="351">
        <v>761.23926101595998</v>
      </c>
      <c r="D32" s="351">
        <v>1239.44519310634</v>
      </c>
      <c r="E32" s="351">
        <v>3418.2060299999998</v>
      </c>
      <c r="F32" s="351">
        <v>5058.843493992943</v>
      </c>
      <c r="G32" s="351">
        <v>5007.2935788354162</v>
      </c>
      <c r="H32" s="351">
        <v>5114.5123310598701</v>
      </c>
      <c r="I32" s="351">
        <v>13037.499872506516</v>
      </c>
    </row>
    <row r="33" spans="1:9" s="229" customFormat="1" ht="20.100000000000001" customHeight="1">
      <c r="A33" s="355">
        <v>2016</v>
      </c>
      <c r="B33" s="356"/>
      <c r="C33" s="357">
        <v>24519.016207761902</v>
      </c>
      <c r="D33" s="357">
        <v>25434.89438469493</v>
      </c>
      <c r="E33" s="358"/>
      <c r="F33" s="357">
        <v>28211.642257484666</v>
      </c>
      <c r="G33" s="357">
        <v>27478.065394971509</v>
      </c>
      <c r="H33" s="359"/>
      <c r="I33" s="357"/>
    </row>
    <row r="34" spans="1:9" s="229" customFormat="1" ht="20.100000000000001" customHeight="1">
      <c r="A34" s="352" t="s">
        <v>6</v>
      </c>
      <c r="B34" s="353">
        <v>4504.7815114466466</v>
      </c>
      <c r="C34" s="353">
        <v>2170.4468164259001</v>
      </c>
      <c r="D34" s="353">
        <v>1347.47801244743</v>
      </c>
      <c r="E34" s="353">
        <v>4193.5489200000002</v>
      </c>
      <c r="F34" s="353">
        <v>0</v>
      </c>
      <c r="G34" s="353">
        <v>1322.6515623</v>
      </c>
      <c r="H34" s="353">
        <v>3791.8607687598701</v>
      </c>
      <c r="I34" s="353">
        <v>12490.191200206516</v>
      </c>
    </row>
    <row r="35" spans="1:9" s="229" customFormat="1" ht="20.100000000000001" customHeight="1">
      <c r="A35" s="352" t="s">
        <v>139</v>
      </c>
      <c r="B35" s="353">
        <v>4504.7815114466466</v>
      </c>
      <c r="C35" s="353">
        <v>3154.7976859034002</v>
      </c>
      <c r="D35" s="353">
        <v>1823.2000464172027</v>
      </c>
      <c r="E35" s="353">
        <v>5575.9432199999992</v>
      </c>
      <c r="F35" s="353">
        <v>0</v>
      </c>
      <c r="G35" s="353">
        <v>0</v>
      </c>
      <c r="H35" s="353">
        <v>3791.8607687598701</v>
      </c>
      <c r="I35" s="353">
        <v>13872.585500206516</v>
      </c>
    </row>
    <row r="36" spans="1:9" s="229" customFormat="1" ht="20.100000000000001" customHeight="1">
      <c r="A36" s="350" t="s">
        <v>140</v>
      </c>
      <c r="B36" s="351">
        <v>4504.7815114466466</v>
      </c>
      <c r="C36" s="351">
        <v>1725.9615113790001</v>
      </c>
      <c r="D36" s="351">
        <v>2232.352626548789</v>
      </c>
      <c r="E36" s="351">
        <v>5052.1789200000003</v>
      </c>
      <c r="F36" s="351">
        <v>4789.23236480578</v>
      </c>
      <c r="G36" s="351">
        <v>4031.8607687598701</v>
      </c>
      <c r="H36" s="351">
        <v>4549.23236480578</v>
      </c>
      <c r="I36" s="351">
        <v>14106.192796252428</v>
      </c>
    </row>
    <row r="37" spans="1:9" s="229" customFormat="1" ht="20.100000000000001" customHeight="1">
      <c r="A37" s="350" t="s">
        <v>142</v>
      </c>
      <c r="B37" s="351">
        <v>4504.7815114466466</v>
      </c>
      <c r="C37" s="351">
        <v>1304.4152701726</v>
      </c>
      <c r="D37" s="351">
        <v>1418.5912447759638</v>
      </c>
      <c r="E37" s="351">
        <v>4926.2465199999997</v>
      </c>
      <c r="F37" s="351">
        <v>910</v>
      </c>
      <c r="G37" s="351">
        <v>0</v>
      </c>
      <c r="H37" s="351">
        <v>5459.23236480578</v>
      </c>
      <c r="I37" s="351">
        <v>14890.260396252426</v>
      </c>
    </row>
    <row r="38" spans="1:9" s="229" customFormat="1" ht="20.100000000000001" customHeight="1">
      <c r="A38" s="352" t="s">
        <v>143</v>
      </c>
      <c r="B38" s="353">
        <v>4504.7815114466466</v>
      </c>
      <c r="C38" s="353">
        <v>1292.1372739629999</v>
      </c>
      <c r="D38" s="353">
        <v>641.81605659786078</v>
      </c>
      <c r="E38" s="353">
        <v>5595.9779200000003</v>
      </c>
      <c r="F38" s="353">
        <v>950</v>
      </c>
      <c r="G38" s="353">
        <v>0</v>
      </c>
      <c r="H38" s="353">
        <v>6409.23236480578</v>
      </c>
      <c r="I38" s="353">
        <v>16509.991796252427</v>
      </c>
    </row>
    <row r="39" spans="1:9" s="229" customFormat="1" ht="20.100000000000001" customHeight="1">
      <c r="A39" s="352" t="s">
        <v>144</v>
      </c>
      <c r="B39" s="353">
        <v>4383.6488531466466</v>
      </c>
      <c r="C39" s="353">
        <v>1188.539221966</v>
      </c>
      <c r="D39" s="353">
        <v>1648.2186353841753</v>
      </c>
      <c r="E39" s="353">
        <v>5080.7999200000004</v>
      </c>
      <c r="F39" s="353">
        <v>7697.3290986759466</v>
      </c>
      <c r="G39" s="353">
        <v>6979.23236480578</v>
      </c>
      <c r="H39" s="353">
        <v>7127.3290986759466</v>
      </c>
      <c r="I39" s="353">
        <v>16591.777871822593</v>
      </c>
    </row>
    <row r="40" spans="1:9" s="229" customFormat="1" ht="20.100000000000001" customHeight="1">
      <c r="A40" s="350" t="s">
        <v>145</v>
      </c>
      <c r="B40" s="351">
        <v>4383.6488531466466</v>
      </c>
      <c r="C40" s="351">
        <v>2822.197888362</v>
      </c>
      <c r="D40" s="351">
        <v>2901.2724865852142</v>
      </c>
      <c r="E40" s="351">
        <v>4966.31592</v>
      </c>
      <c r="F40" s="351">
        <v>340</v>
      </c>
      <c r="G40" s="351">
        <v>1814.0290497799999</v>
      </c>
      <c r="H40" s="351">
        <v>5653.3000488959469</v>
      </c>
      <c r="I40" s="351">
        <v>15003.264822042594</v>
      </c>
    </row>
    <row r="41" spans="1:9" s="229" customFormat="1" ht="20.100000000000001" customHeight="1">
      <c r="A41" s="350" t="s">
        <v>146</v>
      </c>
      <c r="B41" s="351">
        <v>4383.6488531466466</v>
      </c>
      <c r="C41" s="351">
        <v>1842.3303721740001</v>
      </c>
      <c r="D41" s="351">
        <v>1696.5039726692694</v>
      </c>
      <c r="E41" s="351">
        <v>5109.1347099999994</v>
      </c>
      <c r="F41" s="351">
        <v>340</v>
      </c>
      <c r="G41" s="351">
        <v>0</v>
      </c>
      <c r="H41" s="351">
        <v>5993.3000488959469</v>
      </c>
      <c r="I41" s="351">
        <v>15486.083612042592</v>
      </c>
    </row>
    <row r="42" spans="1:9" s="229" customFormat="1" ht="20.100000000000001" customHeight="1">
      <c r="A42" s="352" t="s">
        <v>147</v>
      </c>
      <c r="B42" s="353">
        <v>4383.6488531466466</v>
      </c>
      <c r="C42" s="353">
        <v>1644.9081389890002</v>
      </c>
      <c r="D42" s="353">
        <v>2139.4433830631001</v>
      </c>
      <c r="E42" s="353">
        <v>4565.3357099999994</v>
      </c>
      <c r="F42" s="353">
        <v>6571.9916004309098</v>
      </c>
      <c r="G42" s="353">
        <v>6163.3000488959497</v>
      </c>
      <c r="H42" s="353">
        <v>6401.9916004299102</v>
      </c>
      <c r="I42" s="353">
        <v>15350.976163576557</v>
      </c>
    </row>
    <row r="43" spans="1:9" s="229" customFormat="1" ht="20.100000000000001" customHeight="1">
      <c r="A43" s="352" t="s">
        <v>148</v>
      </c>
      <c r="B43" s="353">
        <v>4383.6488531466466</v>
      </c>
      <c r="C43" s="353">
        <v>1914.7808829019998</v>
      </c>
      <c r="D43" s="353">
        <v>2340.1054172876206</v>
      </c>
      <c r="E43" s="353">
        <v>4109.9756000000007</v>
      </c>
      <c r="F43" s="353">
        <v>340</v>
      </c>
      <c r="G43" s="353">
        <v>0</v>
      </c>
      <c r="H43" s="353">
        <v>6741.9916004299102</v>
      </c>
      <c r="I43" s="353">
        <v>15235.616053576556</v>
      </c>
    </row>
    <row r="44" spans="1:9" s="229" customFormat="1" ht="20.100000000000001" customHeight="1">
      <c r="A44" s="350" t="s">
        <v>149</v>
      </c>
      <c r="B44" s="351">
        <v>4383.6488531466466</v>
      </c>
      <c r="C44" s="351">
        <v>3643.3469568270002</v>
      </c>
      <c r="D44" s="351">
        <v>4646.6825819803889</v>
      </c>
      <c r="E44" s="351">
        <v>3065.3091000000004</v>
      </c>
      <c r="F44" s="351">
        <v>425</v>
      </c>
      <c r="G44" s="351">
        <v>1379.50108613</v>
      </c>
      <c r="H44" s="351">
        <v>5787.4905142999096</v>
      </c>
      <c r="I44" s="351">
        <v>13236.448467446557</v>
      </c>
    </row>
    <row r="45" spans="1:9" s="229" customFormat="1" ht="20.100000000000001" customHeight="1">
      <c r="A45" s="350" t="s">
        <v>364</v>
      </c>
      <c r="B45" s="351">
        <v>4475.4418684797065</v>
      </c>
      <c r="C45" s="351">
        <v>1815.1541886980001</v>
      </c>
      <c r="D45" s="351">
        <v>2599.2299209379162</v>
      </c>
      <c r="E45" s="351">
        <v>2389.0306500000002</v>
      </c>
      <c r="F45" s="351">
        <v>5848.0891935720301</v>
      </c>
      <c r="G45" s="351">
        <v>5787.4905142999096</v>
      </c>
      <c r="H45" s="351">
        <v>5906.8488991393006</v>
      </c>
      <c r="I45" s="351">
        <v>12771.321417619009</v>
      </c>
    </row>
    <row r="46" spans="1:9" s="229" customFormat="1" ht="20.100000000000001" customHeight="1">
      <c r="A46" s="355">
        <v>2017</v>
      </c>
      <c r="B46" s="355"/>
      <c r="C46" s="355"/>
      <c r="D46" s="355"/>
      <c r="E46" s="355"/>
      <c r="F46" s="355"/>
      <c r="G46" s="355"/>
      <c r="H46" s="355"/>
      <c r="I46" s="355"/>
    </row>
    <row r="47" spans="1:9" s="229" customFormat="1" ht="20.100000000000001" customHeight="1">
      <c r="A47" s="352" t="s">
        <v>6</v>
      </c>
      <c r="B47" s="353"/>
      <c r="C47" s="353">
        <v>555.01584296199997</v>
      </c>
      <c r="D47" s="353">
        <v>146.59510836718999</v>
      </c>
      <c r="E47" s="353"/>
      <c r="F47" s="353">
        <v>0</v>
      </c>
      <c r="G47" s="353">
        <v>0</v>
      </c>
      <c r="H47" s="353"/>
      <c r="I47" s="353"/>
    </row>
    <row r="48" spans="1:9" s="229" customFormat="1" ht="20.100000000000001" customHeight="1">
      <c r="A48" s="352" t="s">
        <v>150</v>
      </c>
      <c r="B48" s="353">
        <v>4475.4418684797065</v>
      </c>
      <c r="C48" s="353">
        <v>0</v>
      </c>
      <c r="D48" s="353">
        <v>0</v>
      </c>
      <c r="E48" s="353">
        <v>2389.0306500000002</v>
      </c>
      <c r="F48" s="353">
        <v>0</v>
      </c>
      <c r="G48" s="353">
        <v>0</v>
      </c>
      <c r="H48" s="353">
        <v>5906.8488991393006</v>
      </c>
      <c r="I48" s="353">
        <v>12771.321417619009</v>
      </c>
    </row>
    <row r="49" spans="1:187" s="229" customFormat="1" ht="20.100000000000001" customHeight="1">
      <c r="A49" s="350" t="s">
        <v>151</v>
      </c>
      <c r="B49" s="351">
        <v>4475.4418684797065</v>
      </c>
      <c r="C49" s="351">
        <v>0</v>
      </c>
      <c r="D49" s="351">
        <v>0</v>
      </c>
      <c r="E49" s="351">
        <v>2389.0306500000002</v>
      </c>
      <c r="F49" s="351">
        <v>0</v>
      </c>
      <c r="G49" s="351">
        <v>0</v>
      </c>
      <c r="H49" s="351">
        <v>5906.8488991393006</v>
      </c>
      <c r="I49" s="351">
        <v>12771.321417619009</v>
      </c>
    </row>
    <row r="50" spans="1:187" s="229" customFormat="1" ht="20.100000000000001" customHeight="1">
      <c r="A50" s="354" t="s">
        <v>152</v>
      </c>
      <c r="B50" s="351">
        <v>4475.4418684797065</v>
      </c>
      <c r="C50" s="351">
        <v>0</v>
      </c>
      <c r="D50" s="351">
        <v>0</v>
      </c>
      <c r="E50" s="351">
        <v>2389.0306500000002</v>
      </c>
      <c r="F50" s="351">
        <v>0</v>
      </c>
      <c r="G50" s="351">
        <v>0</v>
      </c>
      <c r="H50" s="351">
        <v>5906.8488991393006</v>
      </c>
      <c r="I50" s="351">
        <v>12771.321417619009</v>
      </c>
    </row>
    <row r="51" spans="1:187" s="229" customFormat="1" ht="20.100000000000001" customHeight="1">
      <c r="A51" s="352" t="s">
        <v>153</v>
      </c>
      <c r="B51" s="353">
        <v>4475.4418684797065</v>
      </c>
      <c r="C51" s="353">
        <v>555.01584296199997</v>
      </c>
      <c r="D51" s="353">
        <v>146.59510836718999</v>
      </c>
      <c r="E51" s="353">
        <v>2809.7404499999998</v>
      </c>
      <c r="F51" s="353">
        <v>0</v>
      </c>
      <c r="G51" s="353">
        <v>0</v>
      </c>
      <c r="H51" s="353">
        <v>5906.8488991393006</v>
      </c>
      <c r="I51" s="353">
        <v>13192.031217619005</v>
      </c>
    </row>
    <row r="52" spans="1:187" s="229" customFormat="1" ht="20.100000000000001" customHeight="1">
      <c r="A52" s="352" t="s">
        <v>10</v>
      </c>
      <c r="B52" s="353">
        <v>4475.4418684797065</v>
      </c>
      <c r="C52" s="353">
        <v>0</v>
      </c>
      <c r="D52" s="353">
        <v>0</v>
      </c>
      <c r="E52" s="353">
        <v>2809.7404499999998</v>
      </c>
      <c r="F52" s="353">
        <v>0</v>
      </c>
      <c r="G52" s="353">
        <v>0</v>
      </c>
      <c r="H52" s="353">
        <v>5906.8488991393006</v>
      </c>
      <c r="I52" s="353">
        <v>13192.031217619005</v>
      </c>
    </row>
    <row r="53" spans="1:187" s="229" customFormat="1" ht="20.100000000000001" customHeight="1">
      <c r="A53" s="354" t="s">
        <v>11</v>
      </c>
      <c r="B53" s="351">
        <v>4475.4418684797065</v>
      </c>
      <c r="C53" s="351">
        <v>0</v>
      </c>
      <c r="D53" s="351">
        <v>0</v>
      </c>
      <c r="E53" s="351">
        <v>2809.7404499999998</v>
      </c>
      <c r="F53" s="351">
        <v>0</v>
      </c>
      <c r="G53" s="351">
        <v>0</v>
      </c>
      <c r="H53" s="351">
        <v>5906.8488991393006</v>
      </c>
      <c r="I53" s="351">
        <v>13192.031217619005</v>
      </c>
    </row>
    <row r="54" spans="1:187" ht="3.75" customHeight="1" thickBot="1">
      <c r="A54" s="360"/>
      <c r="B54" s="361"/>
      <c r="C54" s="361">
        <v>0</v>
      </c>
      <c r="D54" s="361">
        <v>0</v>
      </c>
      <c r="E54" s="362"/>
      <c r="F54" s="361">
        <v>0</v>
      </c>
      <c r="G54" s="361">
        <v>0</v>
      </c>
      <c r="H54" s="361"/>
      <c r="I54" s="362"/>
      <c r="O54" s="354"/>
      <c r="BZ54" s="354"/>
      <c r="CO54" s="351"/>
      <c r="CP54" s="351"/>
      <c r="CQ54" s="351"/>
      <c r="CU54" s="351"/>
      <c r="DJ54" s="351"/>
      <c r="DK54" s="351"/>
      <c r="DL54" s="351"/>
      <c r="DP54" s="351"/>
      <c r="DT54" s="351"/>
      <c r="DV54" s="351"/>
      <c r="DW54" s="351"/>
      <c r="DX54" s="351"/>
      <c r="DY54" s="351"/>
      <c r="DZ54" s="351"/>
      <c r="EE54" s="351"/>
      <c r="EF54" s="351"/>
      <c r="EG54" s="351"/>
      <c r="EK54" s="351"/>
      <c r="EO54" s="351"/>
      <c r="EQ54" s="351"/>
      <c r="ER54" s="351"/>
      <c r="ES54" s="351"/>
      <c r="ET54" s="351"/>
      <c r="EU54" s="351"/>
      <c r="EZ54" s="351"/>
      <c r="FA54" s="351"/>
      <c r="FB54" s="351"/>
      <c r="FF54" s="351"/>
      <c r="FJ54" s="351"/>
      <c r="FL54" s="351"/>
      <c r="FM54" s="351"/>
      <c r="FN54" s="351"/>
      <c r="FO54" s="351"/>
      <c r="FP54" s="351"/>
      <c r="FU54" s="351"/>
      <c r="FV54" s="351"/>
      <c r="FW54" s="351"/>
      <c r="GA54" s="351"/>
      <c r="GE54" s="351"/>
    </row>
    <row r="55" spans="1:187">
      <c r="A55" s="363" t="s">
        <v>393</v>
      </c>
      <c r="B55" s="364"/>
      <c r="C55" s="364"/>
      <c r="D55" s="364"/>
      <c r="E55" s="364"/>
      <c r="F55" s="365"/>
      <c r="G55" s="365"/>
      <c r="H55" s="219"/>
      <c r="I55" s="366"/>
    </row>
    <row r="56" spans="1:187">
      <c r="A56" s="363" t="s">
        <v>394</v>
      </c>
      <c r="B56" s="367"/>
      <c r="C56" s="367"/>
      <c r="D56" s="367"/>
      <c r="E56" s="368"/>
      <c r="F56" s="369"/>
      <c r="G56" s="369"/>
      <c r="H56" s="370"/>
      <c r="I56" s="370"/>
    </row>
    <row r="57" spans="1:187">
      <c r="A57" s="363" t="s">
        <v>395</v>
      </c>
      <c r="B57" s="367"/>
      <c r="C57" s="367"/>
      <c r="D57" s="367"/>
      <c r="E57" s="368"/>
      <c r="F57" s="369"/>
      <c r="G57" s="371"/>
      <c r="H57" s="368"/>
      <c r="I57" s="368"/>
    </row>
    <row r="58" spans="1:187">
      <c r="A58" s="363" t="s">
        <v>396</v>
      </c>
      <c r="B58" s="367"/>
      <c r="C58" s="372"/>
      <c r="D58" s="372"/>
      <c r="E58" s="373"/>
      <c r="F58" s="372"/>
      <c r="G58" s="368"/>
      <c r="H58" s="368"/>
      <c r="I58" s="368"/>
    </row>
    <row r="59" spans="1:187">
      <c r="A59" s="363" t="s">
        <v>76</v>
      </c>
      <c r="B59" s="374"/>
      <c r="C59" s="375"/>
      <c r="D59" s="376"/>
      <c r="E59" s="364"/>
      <c r="F59" s="372"/>
      <c r="G59" s="377"/>
      <c r="H59" s="373"/>
      <c r="I59" s="364"/>
    </row>
  </sheetData>
  <mergeCells count="11">
    <mergeCell ref="G6:G7"/>
    <mergeCell ref="I6:I7"/>
    <mergeCell ref="B4:B7"/>
    <mergeCell ref="C4:D5"/>
    <mergeCell ref="E4:E7"/>
    <mergeCell ref="F4:G5"/>
    <mergeCell ref="H4:H7"/>
    <mergeCell ref="I4:I5"/>
    <mergeCell ref="C6:C7"/>
    <mergeCell ref="D6:D7"/>
    <mergeCell ref="F6:F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120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92"/>
  <sheetViews>
    <sheetView topLeftCell="A25" zoomScale="90" zoomScaleNormal="90" workbookViewId="0">
      <selection activeCell="B29" sqref="B29"/>
    </sheetView>
  </sheetViews>
  <sheetFormatPr baseColWidth="10" defaultColWidth="8.5546875" defaultRowHeight="15"/>
  <cols>
    <col min="1" max="1" width="23.21875" style="191" customWidth="1"/>
    <col min="2" max="3" width="11.77734375" style="191" customWidth="1"/>
    <col min="4" max="4" width="14.109375" style="191" customWidth="1"/>
    <col min="5" max="5" width="12" style="191" customWidth="1"/>
    <col min="6" max="6" width="11.33203125" style="191" bestFit="1" customWidth="1"/>
    <col min="7" max="7" width="13.6640625" style="191" customWidth="1"/>
    <col min="8" max="8" width="11.6640625" style="191" customWidth="1"/>
    <col min="9" max="9" width="11.44140625" style="191" customWidth="1"/>
    <col min="10" max="10" width="12.44140625" style="191" customWidth="1"/>
    <col min="11" max="11" width="11.5546875" style="191" customWidth="1"/>
    <col min="12" max="12" width="14.77734375" style="191" customWidth="1"/>
    <col min="13" max="13" width="15.21875" style="191" customWidth="1"/>
    <col min="14" max="14" width="17.33203125" style="191" customWidth="1"/>
    <col min="15" max="15" width="15.6640625" style="191" customWidth="1"/>
    <col min="16" max="16384" width="8.5546875" style="191"/>
  </cols>
  <sheetData>
    <row r="1" spans="1:15" ht="15.75">
      <c r="A1" s="337" t="s">
        <v>397</v>
      </c>
      <c r="B1" s="378"/>
      <c r="C1" s="378"/>
      <c r="D1" s="378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1:15" ht="18">
      <c r="A2" s="340" t="s">
        <v>398</v>
      </c>
      <c r="B2" s="378"/>
      <c r="C2" s="378"/>
      <c r="D2" s="378"/>
      <c r="E2" s="339"/>
      <c r="F2" s="339"/>
      <c r="G2" s="339"/>
      <c r="H2" s="339"/>
      <c r="I2" s="379"/>
      <c r="J2" s="339"/>
      <c r="K2" s="339"/>
      <c r="L2" s="339"/>
      <c r="M2" s="339"/>
      <c r="N2" s="339"/>
      <c r="O2" s="339"/>
    </row>
    <row r="3" spans="1:15" ht="15.75" thickBot="1">
      <c r="A3" s="343" t="s">
        <v>399</v>
      </c>
      <c r="B3" s="380"/>
      <c r="C3" s="380"/>
      <c r="D3" s="380"/>
      <c r="E3" s="344"/>
      <c r="F3" s="344"/>
      <c r="G3" s="344"/>
      <c r="H3" s="344"/>
      <c r="I3" s="344"/>
      <c r="J3" s="344"/>
      <c r="K3" s="381"/>
      <c r="L3" s="344"/>
      <c r="M3" s="344"/>
      <c r="N3" s="344"/>
      <c r="O3" s="344"/>
    </row>
    <row r="4" spans="1:15" ht="18.75" customHeight="1">
      <c r="A4" s="382"/>
      <c r="B4" s="383" t="s">
        <v>400</v>
      </c>
      <c r="C4" s="383" t="s">
        <v>401</v>
      </c>
      <c r="D4" s="383" t="s">
        <v>346</v>
      </c>
      <c r="E4" s="383" t="s">
        <v>402</v>
      </c>
      <c r="F4" s="383" t="s">
        <v>403</v>
      </c>
      <c r="G4" s="383" t="s">
        <v>404</v>
      </c>
      <c r="H4" s="383" t="s">
        <v>403</v>
      </c>
      <c r="I4" s="383" t="s">
        <v>403</v>
      </c>
      <c r="J4" s="383" t="s">
        <v>405</v>
      </c>
      <c r="K4" s="383" t="s">
        <v>406</v>
      </c>
      <c r="L4" s="383" t="s">
        <v>403</v>
      </c>
      <c r="M4" s="383" t="s">
        <v>403</v>
      </c>
      <c r="N4" s="383" t="s">
        <v>403</v>
      </c>
      <c r="O4" s="383" t="s">
        <v>407</v>
      </c>
    </row>
    <row r="5" spans="1:15">
      <c r="A5" s="384"/>
      <c r="B5" s="347"/>
      <c r="C5" s="347"/>
      <c r="D5" s="346" t="s">
        <v>408</v>
      </c>
      <c r="E5" s="346" t="s">
        <v>409</v>
      </c>
      <c r="F5" s="346" t="s">
        <v>410</v>
      </c>
      <c r="G5" s="347"/>
      <c r="H5" s="346" t="s">
        <v>411</v>
      </c>
      <c r="I5" s="346" t="s">
        <v>412</v>
      </c>
      <c r="J5" s="346" t="s">
        <v>413</v>
      </c>
      <c r="K5" s="347"/>
      <c r="L5" s="346" t="s">
        <v>408</v>
      </c>
      <c r="M5" s="346" t="s">
        <v>408</v>
      </c>
      <c r="N5" s="346" t="s">
        <v>414</v>
      </c>
      <c r="O5" s="346" t="s">
        <v>415</v>
      </c>
    </row>
    <row r="6" spans="1:15">
      <c r="A6" s="346"/>
      <c r="B6" s="347"/>
      <c r="C6" s="347"/>
      <c r="D6" s="346" t="s">
        <v>416</v>
      </c>
      <c r="E6" s="347"/>
      <c r="F6" s="346" t="s">
        <v>417</v>
      </c>
      <c r="G6" s="347"/>
      <c r="H6" s="346" t="s">
        <v>417</v>
      </c>
      <c r="I6" s="346" t="s">
        <v>417</v>
      </c>
      <c r="J6" s="346" t="s">
        <v>417</v>
      </c>
      <c r="K6" s="347"/>
      <c r="L6" s="346" t="s">
        <v>418</v>
      </c>
      <c r="M6" s="346" t="s">
        <v>419</v>
      </c>
      <c r="N6" s="346" t="s">
        <v>420</v>
      </c>
      <c r="O6" s="347"/>
    </row>
    <row r="7" spans="1:15">
      <c r="A7" s="346" t="s">
        <v>378</v>
      </c>
      <c r="B7" s="347"/>
      <c r="C7" s="347"/>
      <c r="D7" s="347"/>
      <c r="E7" s="347"/>
      <c r="F7" s="346" t="s">
        <v>421</v>
      </c>
      <c r="G7" s="347"/>
      <c r="H7" s="347"/>
      <c r="I7" s="347"/>
      <c r="J7" s="346" t="s">
        <v>422</v>
      </c>
      <c r="K7" s="347"/>
      <c r="L7" s="346" t="s">
        <v>423</v>
      </c>
      <c r="M7" s="346" t="s">
        <v>424</v>
      </c>
      <c r="N7" s="346" t="s">
        <v>425</v>
      </c>
      <c r="O7" s="347"/>
    </row>
    <row r="8" spans="1:15">
      <c r="A8" s="384"/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6" t="s">
        <v>426</v>
      </c>
      <c r="N8" s="346"/>
      <c r="O8" s="347"/>
    </row>
    <row r="9" spans="1:15">
      <c r="A9" s="347"/>
      <c r="B9" s="346" t="s">
        <v>427</v>
      </c>
      <c r="C9" s="346" t="s">
        <v>428</v>
      </c>
      <c r="D9" s="346" t="s">
        <v>429</v>
      </c>
      <c r="E9" s="346" t="s">
        <v>430</v>
      </c>
      <c r="F9" s="346" t="s">
        <v>431</v>
      </c>
      <c r="G9" s="346" t="s">
        <v>432</v>
      </c>
      <c r="H9" s="346" t="s">
        <v>433</v>
      </c>
      <c r="I9" s="346" t="s">
        <v>434</v>
      </c>
      <c r="J9" s="346" t="s">
        <v>435</v>
      </c>
      <c r="K9" s="346" t="s">
        <v>436</v>
      </c>
      <c r="L9" s="346" t="s">
        <v>437</v>
      </c>
      <c r="M9" s="346" t="s">
        <v>438</v>
      </c>
      <c r="N9" s="346" t="s">
        <v>439</v>
      </c>
      <c r="O9" s="346" t="s">
        <v>440</v>
      </c>
    </row>
    <row r="10" spans="1:15" ht="3.75" customHeight="1">
      <c r="A10" s="349"/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</row>
    <row r="11" spans="1:15" s="229" customFormat="1" ht="18" customHeight="1">
      <c r="A11" s="385" t="s">
        <v>441</v>
      </c>
      <c r="B11" s="386">
        <v>3416.569117</v>
      </c>
      <c r="C11" s="386">
        <v>3103.29786165</v>
      </c>
      <c r="D11" s="386">
        <v>1928.9269079999999</v>
      </c>
      <c r="E11" s="386">
        <v>5345.4960250000004</v>
      </c>
      <c r="F11" s="386">
        <v>2971.1796807400001</v>
      </c>
      <c r="G11" s="386">
        <v>6074.4775423900001</v>
      </c>
      <c r="H11" s="386">
        <v>3158.2610447400002</v>
      </c>
      <c r="I11" s="386">
        <v>3533.49</v>
      </c>
      <c r="J11" s="386">
        <v>6691.75104474</v>
      </c>
      <c r="K11" s="386">
        <v>12766.228587130001</v>
      </c>
      <c r="L11" s="386">
        <v>21492.992699138897</v>
      </c>
      <c r="M11" s="386">
        <v>1316.2386597631771</v>
      </c>
      <c r="N11" s="386">
        <v>31155.923424618897</v>
      </c>
      <c r="O11" s="386">
        <v>34259.221286268898</v>
      </c>
    </row>
    <row r="12" spans="1:15" s="229" customFormat="1" ht="18" customHeight="1">
      <c r="A12" s="385" t="s">
        <v>442</v>
      </c>
      <c r="B12" s="386">
        <v>4240.5230570000003</v>
      </c>
      <c r="C12" s="386">
        <v>3807.9956121100004</v>
      </c>
      <c r="D12" s="386">
        <v>2097.593793</v>
      </c>
      <c r="E12" s="386">
        <v>6338.1168500000003</v>
      </c>
      <c r="F12" s="386">
        <v>3860.3043288099998</v>
      </c>
      <c r="G12" s="386">
        <v>7668.2999409200002</v>
      </c>
      <c r="H12" s="386">
        <v>3168.4042962799999</v>
      </c>
      <c r="I12" s="386">
        <v>4196.8908817800002</v>
      </c>
      <c r="J12" s="386">
        <v>7365.2951780599997</v>
      </c>
      <c r="K12" s="386">
        <v>15033.59511898</v>
      </c>
      <c r="L12" s="386">
        <v>23985.681890342588</v>
      </c>
      <c r="M12" s="386">
        <v>1398.9491056162019</v>
      </c>
      <c r="N12" s="386">
        <v>35211.281397212588</v>
      </c>
      <c r="O12" s="386">
        <v>39019.277009322584</v>
      </c>
    </row>
    <row r="13" spans="1:15" ht="17.45" customHeight="1">
      <c r="A13" s="387" t="s">
        <v>443</v>
      </c>
      <c r="B13" s="388">
        <v>5024.1192540000002</v>
      </c>
      <c r="C13" s="388">
        <v>4401.2984850000003</v>
      </c>
      <c r="D13" s="388">
        <v>3097.7124119999999</v>
      </c>
      <c r="E13" s="388">
        <v>8121.831666</v>
      </c>
      <c r="F13" s="388">
        <v>4431.4390699999994</v>
      </c>
      <c r="G13" s="388">
        <v>8832.7375549999997</v>
      </c>
      <c r="H13" s="388">
        <v>3699.6147769999998</v>
      </c>
      <c r="I13" s="388">
        <v>5210.6443900000004</v>
      </c>
      <c r="J13" s="388">
        <v>8910.2591670000002</v>
      </c>
      <c r="K13" s="388">
        <v>17742.996722</v>
      </c>
      <c r="L13" s="388">
        <v>25434.16011123054</v>
      </c>
      <c r="M13" s="388">
        <v>1412.7891278706945</v>
      </c>
      <c r="N13" s="388">
        <v>38775.85834823054</v>
      </c>
      <c r="O13" s="388">
        <v>43177.15683323054</v>
      </c>
    </row>
    <row r="14" spans="1:15" ht="17.45" customHeight="1">
      <c r="A14" s="387" t="s">
        <v>444</v>
      </c>
      <c r="B14" s="388">
        <v>6610.8139666799998</v>
      </c>
      <c r="C14" s="388">
        <v>5537.2312128899994</v>
      </c>
      <c r="D14" s="388">
        <v>3236.9863814700002</v>
      </c>
      <c r="E14" s="388">
        <v>9847.80034815</v>
      </c>
      <c r="F14" s="388">
        <v>5434.7376702499996</v>
      </c>
      <c r="G14" s="388">
        <v>10971.968883139998</v>
      </c>
      <c r="H14" s="388">
        <v>4659.3770138899999</v>
      </c>
      <c r="I14" s="388">
        <v>5091.3407895500004</v>
      </c>
      <c r="J14" s="388">
        <v>9750.7178034400004</v>
      </c>
      <c r="K14" s="388">
        <v>20722.686686579997</v>
      </c>
      <c r="L14" s="388">
        <v>30070.232379023604</v>
      </c>
      <c r="M14" s="388">
        <v>1590.7650837974716</v>
      </c>
      <c r="N14" s="388">
        <v>45255.6878527136</v>
      </c>
      <c r="O14" s="388">
        <v>50792.919065603601</v>
      </c>
    </row>
    <row r="15" spans="1:15" s="389" customFormat="1" ht="18" customHeight="1">
      <c r="A15" s="385" t="s">
        <v>445</v>
      </c>
      <c r="B15" s="386">
        <v>6853.8733846100004</v>
      </c>
      <c r="C15" s="386">
        <v>5498.8013846100002</v>
      </c>
      <c r="D15" s="386">
        <v>3515.6613052399998</v>
      </c>
      <c r="E15" s="386">
        <v>10369.534689849999</v>
      </c>
      <c r="F15" s="386">
        <v>6482.0740948599996</v>
      </c>
      <c r="G15" s="386">
        <v>11980.87547947</v>
      </c>
      <c r="H15" s="386">
        <v>5101.277</v>
      </c>
      <c r="I15" s="386">
        <v>3729.4380000000001</v>
      </c>
      <c r="J15" s="386">
        <v>8830.7150000000001</v>
      </c>
      <c r="K15" s="386">
        <v>20811.59047947</v>
      </c>
      <c r="L15" s="386">
        <v>33390.940268421364</v>
      </c>
      <c r="M15" s="386">
        <v>1682.3242662230323</v>
      </c>
      <c r="N15" s="386">
        <v>48703.729363281367</v>
      </c>
      <c r="O15" s="386">
        <v>54202.53074789136</v>
      </c>
    </row>
    <row r="16" spans="1:15" s="389" customFormat="1" ht="18" customHeight="1">
      <c r="A16" s="385" t="s">
        <v>446</v>
      </c>
      <c r="B16" s="379">
        <v>7619.2670223599998</v>
      </c>
      <c r="C16" s="379">
        <v>6157.6820223599998</v>
      </c>
      <c r="D16" s="379">
        <v>4806.39313124</v>
      </c>
      <c r="E16" s="379">
        <v>12425.6601536</v>
      </c>
      <c r="F16" s="379">
        <v>7453.26063634</v>
      </c>
      <c r="G16" s="379">
        <v>13610.9426587</v>
      </c>
      <c r="H16" s="379">
        <v>5539.2089999999998</v>
      </c>
      <c r="I16" s="379">
        <v>2447.4380000000001</v>
      </c>
      <c r="J16" s="379">
        <v>7986.6469999999999</v>
      </c>
      <c r="K16" s="379">
        <v>21597.589658699999</v>
      </c>
      <c r="L16" s="379">
        <v>41018.925056931301</v>
      </c>
      <c r="M16" s="379">
        <v>1968.2313311547853</v>
      </c>
      <c r="N16" s="379">
        <v>56458.832693271303</v>
      </c>
      <c r="O16" s="379">
        <v>62616.514715631303</v>
      </c>
    </row>
    <row r="17" spans="1:15" s="389" customFormat="1" ht="18" customHeight="1">
      <c r="A17" s="387" t="s">
        <v>447</v>
      </c>
      <c r="B17" s="388">
        <v>9931.4078816799993</v>
      </c>
      <c r="C17" s="388">
        <v>8224.7938816799997</v>
      </c>
      <c r="D17" s="388">
        <v>4618.4241058899997</v>
      </c>
      <c r="E17" s="388">
        <v>14549.83198757</v>
      </c>
      <c r="F17" s="388">
        <v>7743.5511907300006</v>
      </c>
      <c r="G17" s="388">
        <v>15968.34507241</v>
      </c>
      <c r="H17" s="388">
        <v>7209.6369999999997</v>
      </c>
      <c r="I17" s="388">
        <v>3768.076</v>
      </c>
      <c r="J17" s="388">
        <v>10977.713</v>
      </c>
      <c r="K17" s="388">
        <v>26946.05807241</v>
      </c>
      <c r="L17" s="388">
        <v>51668.55580906001</v>
      </c>
      <c r="M17" s="388">
        <v>2361.1815747314067</v>
      </c>
      <c r="N17" s="388">
        <v>70389.819999790008</v>
      </c>
      <c r="O17" s="388">
        <v>78614.61388147001</v>
      </c>
    </row>
    <row r="18" spans="1:15" s="389" customFormat="1" ht="18" customHeight="1">
      <c r="A18" s="387" t="s">
        <v>448</v>
      </c>
      <c r="B18" s="388">
        <v>11418.4895385</v>
      </c>
      <c r="C18" s="388">
        <v>9686.3805384999996</v>
      </c>
      <c r="D18" s="388">
        <v>6859.4925389700002</v>
      </c>
      <c r="E18" s="388">
        <v>18277.982077469998</v>
      </c>
      <c r="F18" s="388">
        <v>8837.0170838400009</v>
      </c>
      <c r="G18" s="388">
        <v>18523.397622340002</v>
      </c>
      <c r="H18" s="388">
        <v>11004.821</v>
      </c>
      <c r="I18" s="388">
        <v>4099.4560000000001</v>
      </c>
      <c r="J18" s="388">
        <v>15104.277</v>
      </c>
      <c r="K18" s="388">
        <v>33627.674622340004</v>
      </c>
      <c r="L18" s="388">
        <v>57042.347428109992</v>
      </c>
      <c r="M18" s="388">
        <v>2482.6170611145199</v>
      </c>
      <c r="N18" s="388">
        <v>80983.641511950002</v>
      </c>
      <c r="O18" s="388">
        <v>90670.022050450003</v>
      </c>
    </row>
    <row r="19" spans="1:15" s="389" customFormat="1" ht="18" customHeight="1">
      <c r="A19" s="385" t="s">
        <v>449</v>
      </c>
      <c r="B19" s="379">
        <v>13232.77295857</v>
      </c>
      <c r="C19" s="379">
        <v>10874.38295857</v>
      </c>
      <c r="D19" s="379">
        <v>5941.6768580299995</v>
      </c>
      <c r="E19" s="379">
        <v>19174.449816599998</v>
      </c>
      <c r="F19" s="379">
        <v>10259.43339984</v>
      </c>
      <c r="G19" s="379">
        <v>21133.81635841</v>
      </c>
      <c r="H19" s="379">
        <v>9524.0149999999994</v>
      </c>
      <c r="I19" s="379">
        <v>2433.8240000000001</v>
      </c>
      <c r="J19" s="379">
        <v>11957.839</v>
      </c>
      <c r="K19" s="379">
        <v>33091.655358410004</v>
      </c>
      <c r="L19" s="379">
        <v>64306.199302920002</v>
      </c>
      <c r="M19" s="379">
        <v>2665.4866967698081</v>
      </c>
      <c r="N19" s="379">
        <v>86523.471702759998</v>
      </c>
      <c r="O19" s="379">
        <v>97397.854661329999</v>
      </c>
    </row>
    <row r="20" spans="1:15" s="389" customFormat="1" ht="18" customHeight="1">
      <c r="A20" s="385" t="s">
        <v>450</v>
      </c>
      <c r="B20" s="386">
        <v>14410.53475517</v>
      </c>
      <c r="C20" s="386">
        <v>11523.146755170001</v>
      </c>
      <c r="D20" s="386">
        <v>6056.3510408599996</v>
      </c>
      <c r="E20" s="386">
        <v>20466.885796030001</v>
      </c>
      <c r="F20" s="386">
        <v>12235.56554152</v>
      </c>
      <c r="G20" s="386">
        <v>23758.712296689999</v>
      </c>
      <c r="H20" s="386">
        <v>10822.880999999999</v>
      </c>
      <c r="I20" s="386">
        <v>2782.3560000000002</v>
      </c>
      <c r="J20" s="386">
        <v>13605.236999999999</v>
      </c>
      <c r="K20" s="386">
        <v>37363.94929669</v>
      </c>
      <c r="L20" s="386">
        <v>72737.136412790001</v>
      </c>
      <c r="M20" s="386">
        <v>2871.3765469800801</v>
      </c>
      <c r="N20" s="386">
        <v>98577.938954309997</v>
      </c>
      <c r="O20" s="386">
        <v>110101.08570948</v>
      </c>
    </row>
    <row r="21" spans="1:15" s="389" customFormat="1" ht="18" customHeight="1">
      <c r="A21" s="387" t="s">
        <v>451</v>
      </c>
      <c r="B21" s="388">
        <v>16876.050682239998</v>
      </c>
      <c r="C21" s="388">
        <v>13318.515682239999</v>
      </c>
      <c r="D21" s="388">
        <v>6626.4593148699996</v>
      </c>
      <c r="E21" s="388">
        <v>23502.509997109999</v>
      </c>
      <c r="F21" s="388">
        <v>14471.079291739999</v>
      </c>
      <c r="G21" s="388">
        <v>27789.594973979998</v>
      </c>
      <c r="H21" s="388">
        <v>11660.641</v>
      </c>
      <c r="I21" s="388">
        <v>2458.5259999999998</v>
      </c>
      <c r="J21" s="388">
        <v>14119.166999999999</v>
      </c>
      <c r="K21" s="388">
        <v>41908.761973979999</v>
      </c>
      <c r="L21" s="388">
        <v>88743.105224090003</v>
      </c>
      <c r="M21" s="388">
        <v>3336.4076494860592</v>
      </c>
      <c r="N21" s="388">
        <v>117333.35151583</v>
      </c>
      <c r="O21" s="388">
        <v>130651.86719807</v>
      </c>
    </row>
    <row r="22" spans="1:15" s="389" customFormat="1" ht="18" customHeight="1">
      <c r="A22" s="355">
        <v>2015</v>
      </c>
      <c r="B22" s="390"/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</row>
    <row r="23" spans="1:15" s="389" customFormat="1" ht="18" customHeight="1">
      <c r="A23" s="387" t="s">
        <v>452</v>
      </c>
      <c r="B23" s="388">
        <v>16370.449869530001</v>
      </c>
      <c r="C23" s="388">
        <v>13196.45386953</v>
      </c>
      <c r="D23" s="388">
        <v>6743.9107045399996</v>
      </c>
      <c r="E23" s="388">
        <v>23114.36057407</v>
      </c>
      <c r="F23" s="388">
        <v>14557.002310920001</v>
      </c>
      <c r="G23" s="388">
        <v>27753.456180450001</v>
      </c>
      <c r="H23" s="388">
        <v>13161.199000000001</v>
      </c>
      <c r="I23" s="388">
        <v>2346.058</v>
      </c>
      <c r="J23" s="388">
        <v>15507.257000000001</v>
      </c>
      <c r="K23" s="388">
        <v>43260.713180450002</v>
      </c>
      <c r="L23" s="388">
        <v>89140.539318719995</v>
      </c>
      <c r="M23" s="388">
        <v>3337.4969792248248</v>
      </c>
      <c r="N23" s="388">
        <v>119204.79862963999</v>
      </c>
      <c r="O23" s="388">
        <v>132401.25249916999</v>
      </c>
    </row>
    <row r="24" spans="1:15" s="389" customFormat="1" ht="18" customHeight="1">
      <c r="A24" s="385" t="s">
        <v>453</v>
      </c>
      <c r="B24" s="386">
        <v>16802.48451273</v>
      </c>
      <c r="C24" s="386">
        <v>13387.87951273</v>
      </c>
      <c r="D24" s="386">
        <v>7608.6431566400006</v>
      </c>
      <c r="E24" s="386">
        <v>24411.127669369998</v>
      </c>
      <c r="F24" s="386">
        <v>15721.27366418</v>
      </c>
      <c r="G24" s="386">
        <v>29109.15317691</v>
      </c>
      <c r="H24" s="386">
        <v>12578.217000000001</v>
      </c>
      <c r="I24" s="386">
        <v>2500.8200000000002</v>
      </c>
      <c r="J24" s="386">
        <v>15079.037</v>
      </c>
      <c r="K24" s="386">
        <v>44188.19017691</v>
      </c>
      <c r="L24" s="386">
        <v>90197.16714972</v>
      </c>
      <c r="M24" s="386">
        <v>3364.4360904815544</v>
      </c>
      <c r="N24" s="386">
        <v>120997.4778139</v>
      </c>
      <c r="O24" s="386">
        <v>134385.35732663001</v>
      </c>
    </row>
    <row r="25" spans="1:15" s="389" customFormat="1" ht="18" customHeight="1">
      <c r="A25" s="385" t="s">
        <v>454</v>
      </c>
      <c r="B25" s="386">
        <v>17816.979886380002</v>
      </c>
      <c r="C25" s="386">
        <v>13787.458886380002</v>
      </c>
      <c r="D25" s="386">
        <v>6320.16584117</v>
      </c>
      <c r="E25" s="386">
        <v>24137.145727550003</v>
      </c>
      <c r="F25" s="386">
        <v>16116.752843300001</v>
      </c>
      <c r="G25" s="386">
        <v>29904.211729680002</v>
      </c>
      <c r="H25" s="386">
        <v>13226.377</v>
      </c>
      <c r="I25" s="386">
        <v>2659.944</v>
      </c>
      <c r="J25" s="386">
        <v>15886.321</v>
      </c>
      <c r="K25" s="386">
        <v>45790.532729680002</v>
      </c>
      <c r="L25" s="386">
        <v>90887.258575480009</v>
      </c>
      <c r="M25" s="386">
        <v>3376.1606882345295</v>
      </c>
      <c r="N25" s="386">
        <v>122890.33241878</v>
      </c>
      <c r="O25" s="386">
        <v>136677.79130516</v>
      </c>
    </row>
    <row r="26" spans="1:15" s="389" customFormat="1" ht="18" customHeight="1">
      <c r="A26" s="387" t="s">
        <v>455</v>
      </c>
      <c r="B26" s="388">
        <v>17000.094865679999</v>
      </c>
      <c r="C26" s="388">
        <v>13297.057865679999</v>
      </c>
      <c r="D26" s="388">
        <v>7027.8391344600004</v>
      </c>
      <c r="E26" s="388">
        <v>24027.934000139998</v>
      </c>
      <c r="F26" s="388">
        <v>16065.431156929999</v>
      </c>
      <c r="G26" s="388">
        <v>29362.489022609996</v>
      </c>
      <c r="H26" s="388">
        <v>12983.293</v>
      </c>
      <c r="I26" s="388">
        <v>2690.0189999999998</v>
      </c>
      <c r="J26" s="388">
        <v>15673.312</v>
      </c>
      <c r="K26" s="388">
        <v>45035.801022609994</v>
      </c>
      <c r="L26" s="388">
        <v>92036.73424630001</v>
      </c>
      <c r="M26" s="388">
        <v>3405.1735851527092</v>
      </c>
      <c r="N26" s="388">
        <v>123775.47740323002</v>
      </c>
      <c r="O26" s="388">
        <v>137072.53526891</v>
      </c>
    </row>
    <row r="27" spans="1:15" s="389" customFormat="1" ht="18" customHeight="1">
      <c r="A27" s="387" t="s">
        <v>456</v>
      </c>
      <c r="B27" s="388">
        <v>16150.65187623</v>
      </c>
      <c r="C27" s="388">
        <v>12832.14387623</v>
      </c>
      <c r="D27" s="388">
        <v>6915.9527924799995</v>
      </c>
      <c r="E27" s="388">
        <v>23066.604668709999</v>
      </c>
      <c r="F27" s="388">
        <v>16505.140557499999</v>
      </c>
      <c r="G27" s="388">
        <v>29337.284433729998</v>
      </c>
      <c r="H27" s="388">
        <v>12420.973</v>
      </c>
      <c r="I27" s="388">
        <v>2735.357</v>
      </c>
      <c r="J27" s="388">
        <v>15156.33</v>
      </c>
      <c r="K27" s="388">
        <v>44493.614433729999</v>
      </c>
      <c r="L27" s="388">
        <v>92121.47494375</v>
      </c>
      <c r="M27" s="388">
        <v>3394.2188279502743</v>
      </c>
      <c r="N27" s="388">
        <v>123782.94550125</v>
      </c>
      <c r="O27" s="388">
        <v>136615.08937748001</v>
      </c>
    </row>
    <row r="28" spans="1:15" s="389" customFormat="1" ht="18" customHeight="1">
      <c r="A28" s="385" t="s">
        <v>457</v>
      </c>
      <c r="B28" s="386">
        <v>15797.18063558</v>
      </c>
      <c r="C28" s="386">
        <v>11919.98363558</v>
      </c>
      <c r="D28" s="386">
        <v>7728.1085836599996</v>
      </c>
      <c r="E28" s="386">
        <v>23525.28921924</v>
      </c>
      <c r="F28" s="386">
        <v>16762.770906630001</v>
      </c>
      <c r="G28" s="386">
        <v>28682.754542210001</v>
      </c>
      <c r="H28" s="386">
        <v>12402.851000000001</v>
      </c>
      <c r="I28" s="386">
        <v>2755.7530000000002</v>
      </c>
      <c r="J28" s="386">
        <v>15158.604000000001</v>
      </c>
      <c r="K28" s="386">
        <v>43841.35854221</v>
      </c>
      <c r="L28" s="386">
        <v>94339.932683620005</v>
      </c>
      <c r="M28" s="386">
        <v>3462.053992653864</v>
      </c>
      <c r="N28" s="386">
        <v>126261.30759025001</v>
      </c>
      <c r="O28" s="386">
        <v>138181.29122583001</v>
      </c>
    </row>
    <row r="29" spans="1:15" s="389" customFormat="1" ht="18" customHeight="1">
      <c r="A29" s="385" t="s">
        <v>458</v>
      </c>
      <c r="B29" s="386">
        <v>15839.847091829999</v>
      </c>
      <c r="C29" s="386">
        <v>12038.41309183</v>
      </c>
      <c r="D29" s="386">
        <v>6945.72185584</v>
      </c>
      <c r="E29" s="386">
        <v>22785.568947669999</v>
      </c>
      <c r="F29" s="386">
        <v>16010.148994729998</v>
      </c>
      <c r="G29" s="386">
        <v>28048.562086559999</v>
      </c>
      <c r="H29" s="386">
        <v>13852.522000000001</v>
      </c>
      <c r="I29" s="386">
        <v>2566.4899999999998</v>
      </c>
      <c r="J29" s="386">
        <v>16419.012000000002</v>
      </c>
      <c r="K29" s="386">
        <v>44467.574086560002</v>
      </c>
      <c r="L29" s="386">
        <v>96393.448629120001</v>
      </c>
      <c r="M29" s="386">
        <v>3522.7789682058556</v>
      </c>
      <c r="N29" s="386">
        <v>128822.60962385</v>
      </c>
      <c r="O29" s="386">
        <v>140861.02271568001</v>
      </c>
    </row>
    <row r="30" spans="1:15" s="389" customFormat="1" ht="18" customHeight="1">
      <c r="A30" s="387" t="s">
        <v>459</v>
      </c>
      <c r="B30" s="388">
        <v>15776.151404479999</v>
      </c>
      <c r="C30" s="388">
        <v>11932.47840448</v>
      </c>
      <c r="D30" s="388">
        <v>6268.1240112100004</v>
      </c>
      <c r="E30" s="388">
        <v>22044.275415689997</v>
      </c>
      <c r="F30" s="388">
        <v>15911.374941169999</v>
      </c>
      <c r="G30" s="388">
        <v>27843.853345650001</v>
      </c>
      <c r="H30" s="388">
        <v>13014.829</v>
      </c>
      <c r="I30" s="388">
        <v>2316.299</v>
      </c>
      <c r="J30" s="388">
        <v>15331.128000000001</v>
      </c>
      <c r="K30" s="388">
        <v>43174.981345649998</v>
      </c>
      <c r="L30" s="388">
        <v>96172.091569600016</v>
      </c>
      <c r="M30" s="388">
        <v>3500.1580102851531</v>
      </c>
      <c r="N30" s="388">
        <v>127414.59451077001</v>
      </c>
      <c r="O30" s="388">
        <v>139347.07291525003</v>
      </c>
    </row>
    <row r="31" spans="1:15" s="389" customFormat="1" ht="18" customHeight="1">
      <c r="A31" s="387" t="s">
        <v>460</v>
      </c>
      <c r="B31" s="388">
        <v>16098.481141079999</v>
      </c>
      <c r="C31" s="388">
        <v>11573.910141079999</v>
      </c>
      <c r="D31" s="388">
        <v>6701.11230454</v>
      </c>
      <c r="E31" s="388">
        <v>22799.593445619998</v>
      </c>
      <c r="F31" s="388">
        <v>16346.27958522</v>
      </c>
      <c r="G31" s="388">
        <v>27920.189726299999</v>
      </c>
      <c r="H31" s="388">
        <v>12897.63</v>
      </c>
      <c r="I31" s="388">
        <v>2367.0309999999999</v>
      </c>
      <c r="J31" s="388">
        <v>15264.661</v>
      </c>
      <c r="K31" s="388">
        <v>43184.850726299999</v>
      </c>
      <c r="L31" s="388">
        <v>98050.993349559983</v>
      </c>
      <c r="M31" s="388">
        <v>3554.2592081589446</v>
      </c>
      <c r="N31" s="388">
        <v>129661.93393477998</v>
      </c>
      <c r="O31" s="388">
        <v>141235.84407585999</v>
      </c>
    </row>
    <row r="32" spans="1:15" s="389" customFormat="1" ht="18" customHeight="1">
      <c r="A32" s="385" t="s">
        <v>461</v>
      </c>
      <c r="B32" s="386">
        <v>16064.432914180001</v>
      </c>
      <c r="C32" s="386">
        <v>12046.709914180001</v>
      </c>
      <c r="D32" s="386">
        <v>7147.41925481</v>
      </c>
      <c r="E32" s="386">
        <v>23211.852168990001</v>
      </c>
      <c r="F32" s="386">
        <v>16676.774325719998</v>
      </c>
      <c r="G32" s="386">
        <v>28723.484239899997</v>
      </c>
      <c r="H32" s="386">
        <v>12338.721</v>
      </c>
      <c r="I32" s="386">
        <v>2364.8620000000001</v>
      </c>
      <c r="J32" s="386">
        <v>14703.582999999999</v>
      </c>
      <c r="K32" s="386">
        <v>43427.067239899996</v>
      </c>
      <c r="L32" s="386">
        <v>98917.902702610008</v>
      </c>
      <c r="M32" s="386">
        <v>3570.8500515354767</v>
      </c>
      <c r="N32" s="386">
        <v>130298.26002833</v>
      </c>
      <c r="O32" s="386">
        <v>142344.96994251001</v>
      </c>
    </row>
    <row r="33" spans="1:15" s="389" customFormat="1" ht="18" customHeight="1">
      <c r="A33" s="385" t="s">
        <v>462</v>
      </c>
      <c r="B33" s="386">
        <v>18250.338138679999</v>
      </c>
      <c r="C33" s="386">
        <v>13311.248138679999</v>
      </c>
      <c r="D33" s="386">
        <v>7606.0104250000004</v>
      </c>
      <c r="E33" s="386">
        <v>25856.34856368</v>
      </c>
      <c r="F33" s="386">
        <v>18375.24103537</v>
      </c>
      <c r="G33" s="386">
        <v>31686.489174049999</v>
      </c>
      <c r="H33" s="386">
        <v>12435.696</v>
      </c>
      <c r="I33" s="386">
        <v>2150.105</v>
      </c>
      <c r="J33" s="386">
        <v>14585.800999999999</v>
      </c>
      <c r="K33" s="386">
        <v>46272.290174049995</v>
      </c>
      <c r="L33" s="386">
        <v>96996.148707050001</v>
      </c>
      <c r="M33" s="386">
        <v>3487.4643583907409</v>
      </c>
      <c r="N33" s="386">
        <v>129957.19074241999</v>
      </c>
      <c r="O33" s="386">
        <v>143268.43888109998</v>
      </c>
    </row>
    <row r="34" spans="1:15" s="389" customFormat="1" ht="18" customHeight="1">
      <c r="A34" s="387" t="s">
        <v>463</v>
      </c>
      <c r="B34" s="388">
        <v>18776.27720248</v>
      </c>
      <c r="C34" s="388">
        <v>14697.650202479999</v>
      </c>
      <c r="D34" s="388">
        <v>10885.075191309999</v>
      </c>
      <c r="E34" s="388">
        <v>29661.352393789999</v>
      </c>
      <c r="F34" s="388">
        <v>19387.794677649999</v>
      </c>
      <c r="G34" s="388">
        <v>34085.444880130002</v>
      </c>
      <c r="H34" s="388">
        <v>13218.916999999999</v>
      </c>
      <c r="I34" s="388">
        <v>2114.2130000000002</v>
      </c>
      <c r="J34" s="388">
        <v>15333.13</v>
      </c>
      <c r="K34" s="388">
        <v>49418.57488013</v>
      </c>
      <c r="L34" s="388">
        <v>98896.819779570011</v>
      </c>
      <c r="M34" s="388">
        <v>3541.097015556622</v>
      </c>
      <c r="N34" s="388">
        <v>133617.74445722002</v>
      </c>
      <c r="O34" s="388">
        <v>148315.39465970002</v>
      </c>
    </row>
    <row r="35" spans="1:15" s="389" customFormat="1" ht="18" customHeight="1">
      <c r="A35" s="355">
        <v>2016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</row>
    <row r="36" spans="1:15" s="389" customFormat="1" ht="18" customHeight="1">
      <c r="A36" s="387" t="s">
        <v>452</v>
      </c>
      <c r="B36" s="388">
        <v>17858.83307063</v>
      </c>
      <c r="C36" s="388">
        <v>13854.005070630001</v>
      </c>
      <c r="D36" s="388">
        <v>10888.54590585</v>
      </c>
      <c r="E36" s="388">
        <v>28747.378976480002</v>
      </c>
      <c r="F36" s="388">
        <v>20406.930170489999</v>
      </c>
      <c r="G36" s="388">
        <v>34260.935241120002</v>
      </c>
      <c r="H36" s="388">
        <v>13360.127</v>
      </c>
      <c r="I36" s="388">
        <v>2250.1999999999998</v>
      </c>
      <c r="J36" s="388">
        <v>15610.327000000001</v>
      </c>
      <c r="K36" s="388">
        <v>49871.262241119999</v>
      </c>
      <c r="L36" s="388">
        <v>99774.04425187</v>
      </c>
      <c r="M36" s="388">
        <v>3557.7806315052471</v>
      </c>
      <c r="N36" s="388">
        <v>135791.30142236</v>
      </c>
      <c r="O36" s="388">
        <v>149645.30649299</v>
      </c>
    </row>
    <row r="37" spans="1:15" s="389" customFormat="1" ht="18" customHeight="1">
      <c r="A37" s="385" t="s">
        <v>453</v>
      </c>
      <c r="B37" s="386">
        <v>17814.32241298</v>
      </c>
      <c r="C37" s="386">
        <v>13416.64141298</v>
      </c>
      <c r="D37" s="386">
        <v>9921.5294517500006</v>
      </c>
      <c r="E37" s="386">
        <v>27735.851864730001</v>
      </c>
      <c r="F37" s="386">
        <v>19541.42023629</v>
      </c>
      <c r="G37" s="386">
        <v>32958.061649269999</v>
      </c>
      <c r="H37" s="386">
        <v>14318.031999999999</v>
      </c>
      <c r="I37" s="386">
        <v>2596.1660000000002</v>
      </c>
      <c r="J37" s="386">
        <v>16914.198</v>
      </c>
      <c r="K37" s="386">
        <v>49872.259649269996</v>
      </c>
      <c r="L37" s="386">
        <v>102085.71923414999</v>
      </c>
      <c r="M37" s="386">
        <v>3626.1559939099761</v>
      </c>
      <c r="N37" s="386">
        <v>138541.33747043999</v>
      </c>
      <c r="O37" s="386">
        <v>151957.97888342</v>
      </c>
    </row>
    <row r="38" spans="1:15" s="389" customFormat="1" ht="18" customHeight="1">
      <c r="A38" s="385" t="s">
        <v>454</v>
      </c>
      <c r="B38" s="386">
        <v>17817.398795429999</v>
      </c>
      <c r="C38" s="386">
        <v>12865.789795429999</v>
      </c>
      <c r="D38" s="386">
        <v>7040.0555108500002</v>
      </c>
      <c r="E38" s="386">
        <v>24857.45430628</v>
      </c>
      <c r="F38" s="386">
        <v>19813.819556089999</v>
      </c>
      <c r="G38" s="386">
        <v>32679.609351519997</v>
      </c>
      <c r="H38" s="386">
        <v>13695.128000000001</v>
      </c>
      <c r="I38" s="386">
        <v>2726.26</v>
      </c>
      <c r="J38" s="386">
        <v>16421.387999999999</v>
      </c>
      <c r="K38" s="386">
        <v>49100.997351519996</v>
      </c>
      <c r="L38" s="386">
        <v>104315.15796903001</v>
      </c>
      <c r="M38" s="386">
        <v>3690.07707953313</v>
      </c>
      <c r="N38" s="386">
        <v>140550.36552512</v>
      </c>
      <c r="O38" s="386">
        <v>153416.15532055002</v>
      </c>
    </row>
    <row r="39" spans="1:15" s="389" customFormat="1" ht="18" customHeight="1">
      <c r="A39" s="387" t="s">
        <v>455</v>
      </c>
      <c r="B39" s="388">
        <v>17584.168566279997</v>
      </c>
      <c r="C39" s="388">
        <v>13938.094566279997</v>
      </c>
      <c r="D39" s="388">
        <v>8557.1541608000007</v>
      </c>
      <c r="E39" s="388">
        <v>26141.322727079998</v>
      </c>
      <c r="F39" s="388">
        <v>17586.143192939999</v>
      </c>
      <c r="G39" s="388">
        <v>31524.237759219995</v>
      </c>
      <c r="H39" s="388">
        <v>14271.557000000001</v>
      </c>
      <c r="I39" s="388">
        <v>2798.82</v>
      </c>
      <c r="J39" s="388">
        <v>17070.377</v>
      </c>
      <c r="K39" s="388">
        <v>48594.61475922</v>
      </c>
      <c r="L39" s="388">
        <v>104076.55690751951</v>
      </c>
      <c r="M39" s="388">
        <v>3666.9399665820897</v>
      </c>
      <c r="N39" s="388">
        <v>138733.07710045949</v>
      </c>
      <c r="O39" s="388">
        <v>152671.17166673951</v>
      </c>
    </row>
    <row r="40" spans="1:15" s="389" customFormat="1" ht="18" customHeight="1">
      <c r="A40" s="387" t="s">
        <v>464</v>
      </c>
      <c r="B40" s="388">
        <v>17128.48313683</v>
      </c>
      <c r="C40" s="388">
        <v>12631.14113683</v>
      </c>
      <c r="D40" s="388">
        <v>7180.2323585100003</v>
      </c>
      <c r="E40" s="388">
        <v>24308.715495340002</v>
      </c>
      <c r="F40" s="388">
        <v>17374.987544980002</v>
      </c>
      <c r="G40" s="388">
        <v>30006.128681810002</v>
      </c>
      <c r="H40" s="388">
        <v>13564.271000000001</v>
      </c>
      <c r="I40" s="388">
        <v>2843.4250000000002</v>
      </c>
      <c r="J40" s="388">
        <v>16407.696</v>
      </c>
      <c r="K40" s="388">
        <v>46413.824681810001</v>
      </c>
      <c r="L40" s="388">
        <v>105337.45652443002</v>
      </c>
      <c r="M40" s="388">
        <v>3696.0640747662278</v>
      </c>
      <c r="N40" s="388">
        <v>139120.14006941003</v>
      </c>
      <c r="O40" s="388">
        <v>151751.28120624</v>
      </c>
    </row>
    <row r="41" spans="1:15" s="389" customFormat="1" ht="18" customHeight="1">
      <c r="A41" s="385" t="s">
        <v>457</v>
      </c>
      <c r="B41" s="386">
        <v>16699.546247779999</v>
      </c>
      <c r="C41" s="386">
        <v>12103.917247779998</v>
      </c>
      <c r="D41" s="386">
        <v>9537.0966247999986</v>
      </c>
      <c r="E41" s="386">
        <v>26236.64287258</v>
      </c>
      <c r="F41" s="386">
        <v>19063.400177129999</v>
      </c>
      <c r="G41" s="386">
        <v>31167.317424909997</v>
      </c>
      <c r="H41" s="386">
        <v>13544.014999999999</v>
      </c>
      <c r="I41" s="386">
        <v>2609.1219999999998</v>
      </c>
      <c r="J41" s="386">
        <v>16153.136999999999</v>
      </c>
      <c r="K41" s="386">
        <v>47320.45442491</v>
      </c>
      <c r="L41" s="386">
        <v>105579.04156803001</v>
      </c>
      <c r="M41" s="386">
        <v>3689.7429097451618</v>
      </c>
      <c r="N41" s="386">
        <v>140795.57874516002</v>
      </c>
      <c r="O41" s="386">
        <v>152899.49599294001</v>
      </c>
    </row>
    <row r="42" spans="1:15" s="389" customFormat="1" ht="18" customHeight="1">
      <c r="A42" s="385" t="s">
        <v>458</v>
      </c>
      <c r="B42" s="386">
        <v>17036.946801229999</v>
      </c>
      <c r="C42" s="386">
        <v>12892.801801229998</v>
      </c>
      <c r="D42" s="386">
        <v>10462.18459678</v>
      </c>
      <c r="E42" s="386">
        <v>27499.131398009999</v>
      </c>
      <c r="F42" s="386">
        <v>19063.073141860001</v>
      </c>
      <c r="G42" s="386">
        <v>31955.874943089999</v>
      </c>
      <c r="H42" s="386">
        <v>13949.4</v>
      </c>
      <c r="I42" s="386">
        <v>2603.002</v>
      </c>
      <c r="J42" s="386">
        <v>16552.401999999998</v>
      </c>
      <c r="K42" s="386">
        <v>48508.276943089993</v>
      </c>
      <c r="L42" s="386">
        <v>106826.11364705001</v>
      </c>
      <c r="M42" s="386">
        <v>3717.9410720592637</v>
      </c>
      <c r="N42" s="386">
        <v>142441.58878891001</v>
      </c>
      <c r="O42" s="386">
        <v>155334.39059014001</v>
      </c>
    </row>
    <row r="43" spans="1:15" s="389" customFormat="1" ht="18" customHeight="1">
      <c r="A43" s="387" t="s">
        <v>459</v>
      </c>
      <c r="B43" s="388">
        <v>16829.734543860002</v>
      </c>
      <c r="C43" s="388">
        <v>12299.208543860002</v>
      </c>
      <c r="D43" s="388">
        <v>9510.1957348300002</v>
      </c>
      <c r="E43" s="388">
        <v>26339.930278690001</v>
      </c>
      <c r="F43" s="388">
        <v>18993.07400475</v>
      </c>
      <c r="G43" s="388">
        <v>31292.282548610005</v>
      </c>
      <c r="H43" s="388">
        <v>14066.825999999999</v>
      </c>
      <c r="I43" s="388">
        <v>2712.2420000000002</v>
      </c>
      <c r="J43" s="388">
        <v>16779.067999999999</v>
      </c>
      <c r="K43" s="388">
        <v>48071.350548610004</v>
      </c>
      <c r="L43" s="388">
        <v>108913.03817007001</v>
      </c>
      <c r="M43" s="388">
        <v>3774.9392813594395</v>
      </c>
      <c r="N43" s="388">
        <v>144685.18017482001</v>
      </c>
      <c r="O43" s="388">
        <v>156984.38871868001</v>
      </c>
    </row>
    <row r="44" spans="1:15" s="389" customFormat="1" ht="18" customHeight="1">
      <c r="A44" s="387" t="s">
        <v>465</v>
      </c>
      <c r="B44" s="388">
        <v>17067.77303181</v>
      </c>
      <c r="C44" s="388">
        <v>12540.77103181</v>
      </c>
      <c r="D44" s="388">
        <v>8401.524445340001</v>
      </c>
      <c r="E44" s="388">
        <v>25469.297477150001</v>
      </c>
      <c r="F44" s="388">
        <v>18574.488347760001</v>
      </c>
      <c r="G44" s="388">
        <v>31115.259379570001</v>
      </c>
      <c r="H44" s="388">
        <v>13416.655000000001</v>
      </c>
      <c r="I44" s="388">
        <v>2797.1309999999999</v>
      </c>
      <c r="J44" s="388">
        <v>16213.786</v>
      </c>
      <c r="K44" s="388">
        <v>47329.045379570001</v>
      </c>
      <c r="L44" s="388">
        <v>108373.86668053</v>
      </c>
      <c r="M44" s="388">
        <v>3741.2613811666301</v>
      </c>
      <c r="N44" s="388">
        <v>143162.14102829</v>
      </c>
      <c r="O44" s="388">
        <v>155702.9120601</v>
      </c>
    </row>
    <row r="45" spans="1:15" s="389" customFormat="1" ht="18" customHeight="1">
      <c r="A45" s="385" t="s">
        <v>466</v>
      </c>
      <c r="B45" s="386">
        <v>18212.371987860002</v>
      </c>
      <c r="C45" s="386">
        <v>13535.204987860001</v>
      </c>
      <c r="D45" s="386">
        <v>8653.1192987499999</v>
      </c>
      <c r="E45" s="386">
        <v>26865.491286610002</v>
      </c>
      <c r="F45" s="386">
        <v>18785.41757044</v>
      </c>
      <c r="G45" s="386">
        <v>32320.622558300001</v>
      </c>
      <c r="H45" s="386">
        <v>14484.378000000001</v>
      </c>
      <c r="I45" s="386">
        <v>2598.7060000000001</v>
      </c>
      <c r="J45" s="386">
        <v>17083.084000000003</v>
      </c>
      <c r="K45" s="386">
        <v>49403.706558300008</v>
      </c>
      <c r="L45" s="386">
        <v>108838.14343718</v>
      </c>
      <c r="M45" s="386">
        <v>3741.7882586560413</v>
      </c>
      <c r="N45" s="386">
        <v>144706.64500762001</v>
      </c>
      <c r="O45" s="386">
        <v>158241.84999548001</v>
      </c>
    </row>
    <row r="46" spans="1:15" s="389" customFormat="1" ht="18" customHeight="1">
      <c r="A46" s="385" t="s">
        <v>467</v>
      </c>
      <c r="B46" s="386">
        <v>19982.888035509997</v>
      </c>
      <c r="C46" s="386">
        <v>14197.659035509998</v>
      </c>
      <c r="D46" s="386">
        <v>8098.03596913</v>
      </c>
      <c r="E46" s="386">
        <v>28080.924004639997</v>
      </c>
      <c r="F46" s="386">
        <v>19515.977110219999</v>
      </c>
      <c r="G46" s="386">
        <v>33713.636145729994</v>
      </c>
      <c r="H46" s="386">
        <v>14128.513999999999</v>
      </c>
      <c r="I46" s="386">
        <v>2152.0300000000002</v>
      </c>
      <c r="J46" s="386">
        <v>16280.544</v>
      </c>
      <c r="K46" s="386">
        <v>49994.180145729995</v>
      </c>
      <c r="L46" s="386">
        <v>107881.22294907999</v>
      </c>
      <c r="M46" s="386">
        <v>3694.0816931043219</v>
      </c>
      <c r="N46" s="386">
        <v>143677.74405929999</v>
      </c>
      <c r="O46" s="386">
        <v>157875.40309481</v>
      </c>
    </row>
    <row r="47" spans="1:15" s="389" customFormat="1" ht="18" customHeight="1">
      <c r="A47" s="387" t="s">
        <v>468</v>
      </c>
      <c r="B47" s="388">
        <v>20796.665405200001</v>
      </c>
      <c r="C47" s="388">
        <v>16409.339505020002</v>
      </c>
      <c r="D47" s="388">
        <v>8341.3295009600006</v>
      </c>
      <c r="E47" s="388">
        <v>29137.994906160002</v>
      </c>
      <c r="F47" s="388">
        <v>19348.071983580001</v>
      </c>
      <c r="G47" s="388">
        <v>35757.411488600002</v>
      </c>
      <c r="H47" s="388">
        <v>13584.11242367</v>
      </c>
      <c r="I47" s="388">
        <v>2049.4891339699998</v>
      </c>
      <c r="J47" s="388">
        <v>15633.601557639999</v>
      </c>
      <c r="K47" s="388">
        <v>51391.013046239997</v>
      </c>
      <c r="L47" s="388">
        <v>110559.1372894946</v>
      </c>
      <c r="M47" s="388">
        <v>3770.1711284171565</v>
      </c>
      <c r="N47" s="388">
        <v>145540.81083071459</v>
      </c>
      <c r="O47" s="388">
        <v>161950.15033573459</v>
      </c>
    </row>
    <row r="48" spans="1:15" s="389" customFormat="1" ht="18" customHeight="1">
      <c r="A48" s="355">
        <v>2017</v>
      </c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</row>
    <row r="49" spans="1:15" s="389" customFormat="1" ht="18" customHeight="1">
      <c r="A49" s="387" t="s">
        <v>452</v>
      </c>
      <c r="B49" s="388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</row>
    <row r="50" spans="1:15" s="389" customFormat="1" ht="18" customHeight="1">
      <c r="A50" s="385" t="s">
        <v>150</v>
      </c>
      <c r="B50" s="379">
        <v>21087.972659299998</v>
      </c>
      <c r="C50" s="379">
        <v>15660.498778969999</v>
      </c>
      <c r="D50" s="379">
        <v>7769.9748731899999</v>
      </c>
      <c r="E50" s="379">
        <v>28857.947532489998</v>
      </c>
      <c r="F50" s="379">
        <v>19747.994183840001</v>
      </c>
      <c r="G50" s="379">
        <v>35408.49296281</v>
      </c>
      <c r="H50" s="379">
        <v>13530.471826630001</v>
      </c>
      <c r="I50" s="379">
        <v>2043.31249297</v>
      </c>
      <c r="J50" s="379">
        <v>15573.784319600001</v>
      </c>
      <c r="K50" s="379">
        <v>50982.277282410003</v>
      </c>
      <c r="L50" s="379">
        <v>110901.306537975</v>
      </c>
      <c r="M50" s="379">
        <v>3780.3182567100712</v>
      </c>
      <c r="N50" s="379">
        <v>146223.085041415</v>
      </c>
      <c r="O50" s="379">
        <v>161883.58382038501</v>
      </c>
    </row>
    <row r="51" spans="1:15" s="389" customFormat="1" ht="18" customHeight="1">
      <c r="A51" s="385" t="s">
        <v>151</v>
      </c>
      <c r="B51" s="379">
        <v>20973.199861500001</v>
      </c>
      <c r="C51" s="379">
        <v>15230.28571702</v>
      </c>
      <c r="D51" s="379">
        <v>8479.8397730800007</v>
      </c>
      <c r="E51" s="379">
        <v>29453.039634580004</v>
      </c>
      <c r="F51" s="379">
        <v>20145.484649009999</v>
      </c>
      <c r="G51" s="379">
        <v>35375.770366030003</v>
      </c>
      <c r="H51" s="379">
        <v>13525.04596727</v>
      </c>
      <c r="I51" s="379">
        <v>2044.6237013699999</v>
      </c>
      <c r="J51" s="379">
        <v>15569.669668639999</v>
      </c>
      <c r="K51" s="379">
        <v>50945.440034669999</v>
      </c>
      <c r="L51" s="379">
        <v>111159.59821266722</v>
      </c>
      <c r="M51" s="379">
        <v>3788.6190444802123</v>
      </c>
      <c r="N51" s="379">
        <v>146874.7525303172</v>
      </c>
      <c r="O51" s="379">
        <v>162105.03824733722</v>
      </c>
    </row>
    <row r="52" spans="1:15" s="389" customFormat="1" ht="18" customHeight="1">
      <c r="A52" s="387" t="s">
        <v>152</v>
      </c>
      <c r="B52" s="388">
        <v>20838.7359956</v>
      </c>
      <c r="C52" s="388">
        <v>14995.20545693</v>
      </c>
      <c r="D52" s="388">
        <v>8847.9559648899994</v>
      </c>
      <c r="E52" s="388">
        <v>29686.691960489999</v>
      </c>
      <c r="F52" s="388">
        <v>20554.758233290002</v>
      </c>
      <c r="G52" s="388">
        <v>35549.96369022</v>
      </c>
      <c r="H52" s="388">
        <v>13553.562375179999</v>
      </c>
      <c r="I52" s="388">
        <v>2054.3867165500001</v>
      </c>
      <c r="J52" s="388">
        <v>15607.949091729999</v>
      </c>
      <c r="K52" s="388">
        <v>51157.912781949999</v>
      </c>
      <c r="L52" s="388">
        <v>111519.59256872843</v>
      </c>
      <c r="M52" s="388">
        <v>3800.3834669332182</v>
      </c>
      <c r="N52" s="388">
        <v>147682.29989374842</v>
      </c>
      <c r="O52" s="388">
        <v>162677.50535067843</v>
      </c>
    </row>
    <row r="53" spans="1:15" s="389" customFormat="1" ht="18" customHeight="1">
      <c r="A53" s="387" t="s">
        <v>153</v>
      </c>
      <c r="B53" s="388">
        <v>20493.3959397</v>
      </c>
      <c r="C53" s="388">
        <v>15369.117082459999</v>
      </c>
      <c r="D53" s="388">
        <v>8798.905273549999</v>
      </c>
      <c r="E53" s="388">
        <v>29292.301213250001</v>
      </c>
      <c r="F53" s="388">
        <v>19923.627981289999</v>
      </c>
      <c r="G53" s="388">
        <v>35292.745063750001</v>
      </c>
      <c r="H53" s="388">
        <v>14158.81939775</v>
      </c>
      <c r="I53" s="388">
        <v>2050.8710616399999</v>
      </c>
      <c r="J53" s="388">
        <v>16209.69045939</v>
      </c>
      <c r="K53" s="388">
        <v>51502.435523139997</v>
      </c>
      <c r="L53" s="388">
        <v>111530.77317810249</v>
      </c>
      <c r="M53" s="388">
        <v>3800.2594086895447</v>
      </c>
      <c r="N53" s="388">
        <v>147664.09161878249</v>
      </c>
      <c r="O53" s="388">
        <v>163033.20870124249</v>
      </c>
    </row>
    <row r="54" spans="1:15" s="389" customFormat="1" ht="18" customHeight="1">
      <c r="A54" s="385" t="s">
        <v>10</v>
      </c>
      <c r="B54" s="379">
        <v>20602.779533500001</v>
      </c>
      <c r="C54" s="379">
        <v>15328.065935760002</v>
      </c>
      <c r="D54" s="379">
        <v>8706.0447281699999</v>
      </c>
      <c r="E54" s="379">
        <v>29308.824261670001</v>
      </c>
      <c r="F54" s="379">
        <v>20616.95973183</v>
      </c>
      <c r="G54" s="379">
        <v>35945.025667590002</v>
      </c>
      <c r="H54" s="379">
        <v>13784.8225253</v>
      </c>
      <c r="I54" s="379">
        <v>2050.45692796</v>
      </c>
      <c r="J54" s="379">
        <v>15835.27945326</v>
      </c>
      <c r="K54" s="379">
        <v>51780.305120850004</v>
      </c>
      <c r="L54" s="379">
        <v>111248.99488124502</v>
      </c>
      <c r="M54" s="379">
        <v>3789.1347030396805</v>
      </c>
      <c r="N54" s="379">
        <v>147701.23406633502</v>
      </c>
      <c r="O54" s="379">
        <v>163029.30000209503</v>
      </c>
    </row>
    <row r="55" spans="1:15" s="389" customFormat="1" ht="18" customHeight="1">
      <c r="A55" s="385" t="s">
        <v>11</v>
      </c>
      <c r="B55" s="379">
        <v>20356.034448900002</v>
      </c>
      <c r="C55" s="379" t="s">
        <v>365</v>
      </c>
      <c r="D55" s="379">
        <v>8070.5864979999997</v>
      </c>
      <c r="E55" s="379">
        <v>28426.620946900002</v>
      </c>
      <c r="F55" s="379" t="s">
        <v>365</v>
      </c>
      <c r="G55" s="379" t="s">
        <v>365</v>
      </c>
      <c r="H55" s="379" t="s">
        <v>365</v>
      </c>
      <c r="I55" s="379" t="s">
        <v>365</v>
      </c>
      <c r="J55" s="379" t="s">
        <v>365</v>
      </c>
      <c r="K55" s="379" t="s">
        <v>365</v>
      </c>
      <c r="L55" s="379" t="s">
        <v>365</v>
      </c>
      <c r="M55" s="379" t="s">
        <v>365</v>
      </c>
      <c r="N55" s="379" t="s">
        <v>365</v>
      </c>
      <c r="O55" s="379" t="s">
        <v>365</v>
      </c>
    </row>
    <row r="56" spans="1:15">
      <c r="A56" s="391" t="s">
        <v>469</v>
      </c>
      <c r="B56" s="392"/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2"/>
    </row>
    <row r="57" spans="1:15" s="229" customFormat="1" ht="18.75" customHeight="1">
      <c r="A57" s="393" t="s">
        <v>470</v>
      </c>
      <c r="B57" s="350">
        <v>30.345974915101937</v>
      </c>
      <c r="C57" s="350">
        <v>33.569642794379902</v>
      </c>
      <c r="D57" s="350">
        <v>-3.9108125410770578</v>
      </c>
      <c r="E57" s="350">
        <v>17.095042096049752</v>
      </c>
      <c r="F57" s="350">
        <v>3.894812868540054</v>
      </c>
      <c r="G57" s="350">
        <v>17.319905555572724</v>
      </c>
      <c r="H57" s="350">
        <v>30.156435693255123</v>
      </c>
      <c r="I57" s="350">
        <v>53.960018599041113</v>
      </c>
      <c r="J57" s="350">
        <v>37.450835125178308</v>
      </c>
      <c r="K57" s="350">
        <v>24.764191274258774</v>
      </c>
      <c r="L57" s="350">
        <v>25.962725101517869</v>
      </c>
      <c r="M57" s="350">
        <v>19.964637151979115</v>
      </c>
      <c r="N57" s="350">
        <v>24.674593224770991</v>
      </c>
      <c r="O57" s="350">
        <v>25.549328701051156</v>
      </c>
    </row>
    <row r="58" spans="1:15" s="229" customFormat="1" ht="18.75" customHeight="1">
      <c r="A58" s="393" t="s">
        <v>471</v>
      </c>
      <c r="B58" s="350">
        <v>14.973523135256084</v>
      </c>
      <c r="C58" s="350">
        <v>17.770495867082523</v>
      </c>
      <c r="D58" s="350">
        <v>48.524526585202651</v>
      </c>
      <c r="E58" s="350">
        <v>25.623320551639207</v>
      </c>
      <c r="F58" s="350">
        <v>14.12098746656465</v>
      </c>
      <c r="G58" s="350">
        <v>16.000734818441554</v>
      </c>
      <c r="H58" s="350">
        <v>52.640431134050168</v>
      </c>
      <c r="I58" s="350">
        <v>8.7944086053465931</v>
      </c>
      <c r="J58" s="350">
        <v>37.59037970841468</v>
      </c>
      <c r="K58" s="350">
        <v>24.79626716447736</v>
      </c>
      <c r="L58" s="350">
        <v>10.400506720003388</v>
      </c>
      <c r="M58" s="350">
        <v>5.1429965269370159</v>
      </c>
      <c r="N58" s="350">
        <v>15.050218216485845</v>
      </c>
      <c r="O58" s="350">
        <v>15.334818265667938</v>
      </c>
    </row>
    <row r="59" spans="1:15" s="229" customFormat="1" ht="18.75" customHeight="1">
      <c r="A59" s="394" t="s">
        <v>472</v>
      </c>
      <c r="B59" s="395">
        <v>15.888996648398512</v>
      </c>
      <c r="C59" s="395">
        <v>12.264668059943595</v>
      </c>
      <c r="D59" s="395">
        <v>-13.380227119218024</v>
      </c>
      <c r="E59" s="395">
        <v>4.9046318971666558</v>
      </c>
      <c r="F59" s="395">
        <v>16.096113682988467</v>
      </c>
      <c r="G59" s="395">
        <v>14.092548188469056</v>
      </c>
      <c r="H59" s="395">
        <v>-13.455975340262238</v>
      </c>
      <c r="I59" s="395">
        <v>-40.630561713554194</v>
      </c>
      <c r="J59" s="395">
        <v>-20.83143734718319</v>
      </c>
      <c r="K59" s="395">
        <v>-1.5939825454773016</v>
      </c>
      <c r="L59" s="395">
        <v>12.734139112988974</v>
      </c>
      <c r="M59" s="395">
        <v>7.3660025349697955</v>
      </c>
      <c r="N59" s="395">
        <v>6.8406780522366706</v>
      </c>
      <c r="O59" s="395">
        <v>7.4201290114791707</v>
      </c>
    </row>
    <row r="60" spans="1:15" s="229" customFormat="1" ht="18.75" customHeight="1">
      <c r="A60" s="394" t="s">
        <v>473</v>
      </c>
      <c r="B60" s="395">
        <v>8.9003400896199949</v>
      </c>
      <c r="C60" s="395">
        <v>5.9659826131901683</v>
      </c>
      <c r="D60" s="395">
        <v>1.9299969616324963</v>
      </c>
      <c r="E60" s="395">
        <v>6.740407113590785</v>
      </c>
      <c r="F60" s="395">
        <v>19.261610896668223</v>
      </c>
      <c r="G60" s="395">
        <v>12.420359360392785</v>
      </c>
      <c r="H60" s="395">
        <v>13.637798764491649</v>
      </c>
      <c r="I60" s="395">
        <v>14.320345267365276</v>
      </c>
      <c r="J60" s="395">
        <v>13.776720024412437</v>
      </c>
      <c r="K60" s="395">
        <v>12.910487227089472</v>
      </c>
      <c r="L60" s="395">
        <v>13.110613286528295</v>
      </c>
      <c r="M60" s="395">
        <v>7.7242872928152684</v>
      </c>
      <c r="N60" s="395">
        <v>13.932019848858502</v>
      </c>
      <c r="O60" s="395">
        <v>13.042618949176488</v>
      </c>
    </row>
    <row r="61" spans="1:15" s="229" customFormat="1" ht="18.75" customHeight="1">
      <c r="A61" s="393" t="s">
        <v>474</v>
      </c>
      <c r="B61" s="350">
        <v>17.109121687420071</v>
      </c>
      <c r="C61" s="350">
        <v>15.580543797764989</v>
      </c>
      <c r="D61" s="350">
        <v>9.4133954614533888</v>
      </c>
      <c r="E61" s="350">
        <v>14.831881270714975</v>
      </c>
      <c r="F61" s="350">
        <v>18.270620533509785</v>
      </c>
      <c r="G61" s="350">
        <v>16.965913922243892</v>
      </c>
      <c r="H61" s="350">
        <v>7.7406376361340401</v>
      </c>
      <c r="I61" s="350">
        <v>-11.638697564222566</v>
      </c>
      <c r="J61" s="350">
        <v>3.7774424657211148</v>
      </c>
      <c r="K61" s="350">
        <v>12.163630351817801</v>
      </c>
      <c r="L61" s="350">
        <v>22.005222642344123</v>
      </c>
      <c r="M61" s="350">
        <v>16.19540645043811</v>
      </c>
      <c r="N61" s="350">
        <v>19.02597351950417</v>
      </c>
      <c r="O61" s="350">
        <v>18.665375873600976</v>
      </c>
    </row>
    <row r="62" spans="1:15" s="229" customFormat="1" ht="18.75" customHeight="1">
      <c r="A62" s="393" t="s">
        <v>475</v>
      </c>
      <c r="B62" s="350">
        <v>19.090191819311041</v>
      </c>
      <c r="C62" s="350">
        <v>20.802020412537601</v>
      </c>
      <c r="D62" s="350">
        <v>12.586954476384538</v>
      </c>
      <c r="E62" s="350">
        <v>17.116454393182813</v>
      </c>
      <c r="F62" s="350">
        <v>14.327851572720585</v>
      </c>
      <c r="G62" s="350">
        <v>17.317448243100706</v>
      </c>
      <c r="H62" s="350">
        <v>15.082213766723562</v>
      </c>
      <c r="I62" s="350">
        <v>-22.094290144108719</v>
      </c>
      <c r="J62" s="350">
        <v>7.3333553898212056</v>
      </c>
      <c r="K62" s="350">
        <v>13.531863427886304</v>
      </c>
      <c r="L62" s="350">
        <v>21.187468119954268</v>
      </c>
      <c r="M62" s="350">
        <v>15.416852369529032</v>
      </c>
      <c r="N62" s="350">
        <v>18.333462258419118</v>
      </c>
      <c r="O62" s="350">
        <v>18.574967928253884</v>
      </c>
    </row>
    <row r="63" spans="1:15" s="229" customFormat="1" ht="18.75" customHeight="1">
      <c r="A63" s="394" t="s">
        <v>476</v>
      </c>
      <c r="B63" s="395">
        <v>19.732954166902992</v>
      </c>
      <c r="C63" s="395">
        <v>21.100994675719775</v>
      </c>
      <c r="D63" s="395">
        <v>25.159502675986122</v>
      </c>
      <c r="E63" s="395">
        <v>21.373173560812209</v>
      </c>
      <c r="F63" s="395">
        <v>22.734928786926556</v>
      </c>
      <c r="G63" s="395">
        <v>21.978007727246872</v>
      </c>
      <c r="H63" s="395">
        <v>3.57082630274832</v>
      </c>
      <c r="I63" s="395">
        <v>-19.20179455359574</v>
      </c>
      <c r="J63" s="395">
        <v>-1.0542334202270021</v>
      </c>
      <c r="K63" s="395">
        <v>13.001822196769929</v>
      </c>
      <c r="L63" s="395">
        <v>19.01289668526891</v>
      </c>
      <c r="M63" s="395">
        <v>13.34525651972438</v>
      </c>
      <c r="N63" s="395">
        <v>16.526864226047412</v>
      </c>
      <c r="O63" s="395">
        <v>16.966997316979658</v>
      </c>
    </row>
    <row r="64" spans="1:15" s="229" customFormat="1" ht="18.75" customHeight="1">
      <c r="A64" s="394" t="s">
        <v>477</v>
      </c>
      <c r="B64" s="395">
        <v>26.019800046547694</v>
      </c>
      <c r="C64" s="395">
        <v>23.502664129712802</v>
      </c>
      <c r="D64" s="395">
        <v>5.9589086301411243</v>
      </c>
      <c r="E64" s="395">
        <v>20.067552684882095</v>
      </c>
      <c r="F64" s="395">
        <v>11.080527356643998</v>
      </c>
      <c r="G64" s="395">
        <v>16.48224115602288</v>
      </c>
      <c r="H64" s="395">
        <v>15.11255225435233</v>
      </c>
      <c r="I64" s="395">
        <v>-14.911171470714601</v>
      </c>
      <c r="J64" s="395">
        <v>8.691073520574788</v>
      </c>
      <c r="K64" s="395">
        <v>13.655749432720876</v>
      </c>
      <c r="L64" s="395">
        <v>16.681075732690974</v>
      </c>
      <c r="M64" s="395">
        <v>11.124916589526279</v>
      </c>
      <c r="N64" s="395">
        <v>14.830552370672411</v>
      </c>
      <c r="O64" s="395">
        <v>15.649732579351605</v>
      </c>
    </row>
    <row r="65" spans="1:15" s="229" customFormat="1" ht="18.75" customHeight="1">
      <c r="A65" s="393" t="s">
        <v>478</v>
      </c>
      <c r="B65" s="350">
        <v>19.641138853300568</v>
      </c>
      <c r="C65" s="350">
        <v>17.464681712999266</v>
      </c>
      <c r="D65" s="350">
        <v>1.8227712251679185</v>
      </c>
      <c r="E65" s="350">
        <v>13.815675630532542</v>
      </c>
      <c r="F65" s="350">
        <v>28.928582559881999</v>
      </c>
      <c r="G65" s="350">
        <v>23.47157212690427</v>
      </c>
      <c r="H65" s="350">
        <v>6.2969121865517508</v>
      </c>
      <c r="I65" s="350">
        <v>-12.607838404262894</v>
      </c>
      <c r="J65" s="350">
        <v>2.4916758641191361</v>
      </c>
      <c r="K65" s="350">
        <v>15.260530683766316</v>
      </c>
      <c r="L65" s="350">
        <v>18.785842942206955</v>
      </c>
      <c r="M65" s="350">
        <v>13.129248663911275</v>
      </c>
      <c r="N65" s="350">
        <v>17.619026008114581</v>
      </c>
      <c r="O65" s="350">
        <v>17.604035698123212</v>
      </c>
    </row>
    <row r="66" spans="1:15" s="229" customFormat="1" ht="18.75" customHeight="1">
      <c r="A66" s="393" t="s">
        <v>479</v>
      </c>
      <c r="B66" s="350">
        <v>17.792539391804386</v>
      </c>
      <c r="C66" s="350">
        <v>16.560611134878588</v>
      </c>
      <c r="D66" s="350">
        <v>2.9189026599489187</v>
      </c>
      <c r="E66" s="350">
        <v>12.900540046517284</v>
      </c>
      <c r="F66" s="350">
        <v>27.633496472357109</v>
      </c>
      <c r="G66" s="350">
        <v>22.541686932710636</v>
      </c>
      <c r="H66" s="350">
        <v>3.7219224329352762</v>
      </c>
      <c r="I66" s="350">
        <v>-15.937699372211867</v>
      </c>
      <c r="J66" s="350">
        <v>-0.4786651351378568</v>
      </c>
      <c r="K66" s="350">
        <v>13.591387998045645</v>
      </c>
      <c r="L66" s="350">
        <v>14.739259762997591</v>
      </c>
      <c r="M66" s="350">
        <v>9.2755458824529402</v>
      </c>
      <c r="N66" s="350">
        <v>14.139775200438343</v>
      </c>
      <c r="O66" s="350">
        <v>14.362874987568542</v>
      </c>
    </row>
    <row r="67" spans="1:15" s="229" customFormat="1" ht="18.75" customHeight="1">
      <c r="A67" s="394" t="s">
        <v>480</v>
      </c>
      <c r="B67" s="395">
        <v>18.11456296140339</v>
      </c>
      <c r="C67" s="395">
        <v>14.033826633207713</v>
      </c>
      <c r="D67" s="395">
        <v>7.7350196152764061</v>
      </c>
      <c r="E67" s="395">
        <v>14.491039363574544</v>
      </c>
      <c r="F67" s="395">
        <v>16.859678985652792</v>
      </c>
      <c r="G67" s="395">
        <v>15.668476511489615</v>
      </c>
      <c r="H67" s="395">
        <v>7.9505964509650973</v>
      </c>
      <c r="I67" s="395">
        <v>-17.655044110493169</v>
      </c>
      <c r="J67" s="395">
        <v>2.1746534588597655</v>
      </c>
      <c r="K67" s="395">
        <v>10.617327246057663</v>
      </c>
      <c r="L67" s="395">
        <v>16.343257420539992</v>
      </c>
      <c r="M67" s="395">
        <v>10.803122636344487</v>
      </c>
      <c r="N67" s="395">
        <v>14.504125014757641</v>
      </c>
      <c r="O67" s="395">
        <v>14.46340266303212</v>
      </c>
    </row>
    <row r="68" spans="1:15" s="229" customFormat="1" ht="18.75" customHeight="1">
      <c r="A68" s="394" t="s">
        <v>481</v>
      </c>
      <c r="B68" s="395">
        <v>16.291794305317751</v>
      </c>
      <c r="C68" s="395">
        <v>15.799111830352075</v>
      </c>
      <c r="D68" s="395">
        <v>12.879094272529755</v>
      </c>
      <c r="E68" s="395">
        <v>15.229836995359847</v>
      </c>
      <c r="F68" s="395">
        <v>17.372189686718276</v>
      </c>
      <c r="G68" s="395">
        <v>16.69182142232588</v>
      </c>
      <c r="H68" s="395">
        <v>15.667582292104099</v>
      </c>
      <c r="I68" s="395">
        <v>-27.63020058623573</v>
      </c>
      <c r="J68" s="395">
        <v>5.7755372457948928</v>
      </c>
      <c r="K68" s="395">
        <v>12.408389189688961</v>
      </c>
      <c r="L68" s="395">
        <v>18.27060016887312</v>
      </c>
      <c r="M68" s="395">
        <v>12.638646245128138</v>
      </c>
      <c r="N68" s="395">
        <v>16.407241641203708</v>
      </c>
      <c r="O68" s="395">
        <v>16.355019509852141</v>
      </c>
    </row>
    <row r="69" spans="1:15" s="229" customFormat="1" ht="18.75" customHeight="1">
      <c r="A69" s="393" t="s">
        <v>482</v>
      </c>
      <c r="B69" s="350">
        <v>17.029939468484081</v>
      </c>
      <c r="C69" s="350">
        <v>11.757184931045227</v>
      </c>
      <c r="D69" s="350">
        <v>1.1614145578482615</v>
      </c>
      <c r="E69" s="350">
        <v>12.03294169667859</v>
      </c>
      <c r="F69" s="350">
        <v>19.887298049675618</v>
      </c>
      <c r="G69" s="350">
        <v>16.262675671170477</v>
      </c>
      <c r="H69" s="350">
        <v>11.488627882048874</v>
      </c>
      <c r="I69" s="350">
        <v>-35.153513198448024</v>
      </c>
      <c r="J69" s="350">
        <v>0.56063182850250026</v>
      </c>
      <c r="K69" s="350">
        <v>10.155021440458633</v>
      </c>
      <c r="L69" s="350">
        <v>15.953013304821395</v>
      </c>
      <c r="M69" s="350">
        <v>10.431461338303505</v>
      </c>
      <c r="N69" s="350">
        <v>14.316064261349815</v>
      </c>
      <c r="O69" s="350">
        <v>14.092365415558383</v>
      </c>
    </row>
    <row r="70" spans="1:15" s="229" customFormat="1" ht="18.75" customHeight="1">
      <c r="A70" s="393" t="s">
        <v>483</v>
      </c>
      <c r="B70" s="350">
        <v>16.17648109067904</v>
      </c>
      <c r="C70" s="350">
        <v>13.277333221526334</v>
      </c>
      <c r="D70" s="350">
        <v>17.545632632459494</v>
      </c>
      <c r="E70" s="350">
        <v>16.575572493641232</v>
      </c>
      <c r="F70" s="350">
        <v>24.742520920645706</v>
      </c>
      <c r="G70" s="350">
        <v>19.719502206252805</v>
      </c>
      <c r="H70" s="350">
        <v>11.818742669758176</v>
      </c>
      <c r="I70" s="350">
        <v>-32.595999609306816</v>
      </c>
      <c r="J70" s="350">
        <v>1.4525078400636993</v>
      </c>
      <c r="K70" s="350">
        <v>12.555948812487427</v>
      </c>
      <c r="L70" s="350">
        <v>16.997959041077348</v>
      </c>
      <c r="M70" s="350">
        <v>11.426890200563955</v>
      </c>
      <c r="N70" s="350">
        <v>15.815226979535012</v>
      </c>
      <c r="O70" s="350">
        <v>15.602983361749857</v>
      </c>
    </row>
    <row r="71" spans="1:15" s="229" customFormat="1" ht="18.75" customHeight="1">
      <c r="A71" s="394" t="s">
        <v>484</v>
      </c>
      <c r="B71" s="395">
        <v>15.737845497726077</v>
      </c>
      <c r="C71" s="395">
        <v>14.969715886165913</v>
      </c>
      <c r="D71" s="395">
        <v>17.839288699037436</v>
      </c>
      <c r="E71" s="395">
        <v>16.376893920669634</v>
      </c>
      <c r="F71" s="395">
        <v>27.110280668327547</v>
      </c>
      <c r="G71" s="395">
        <v>21.71955630903355</v>
      </c>
      <c r="H71" s="395">
        <v>5.5843570401346021</v>
      </c>
      <c r="I71" s="395">
        <v>-26.113024612515968</v>
      </c>
      <c r="J71" s="395">
        <v>-1.2305621083520291</v>
      </c>
      <c r="K71" s="395">
        <v>12.841955197785149</v>
      </c>
      <c r="L71" s="395">
        <v>16.378784579218618</v>
      </c>
      <c r="M71" s="395">
        <v>10.837017716830388</v>
      </c>
      <c r="N71" s="395">
        <v>15.304921843006714</v>
      </c>
      <c r="O71" s="395">
        <v>15.276477540115252</v>
      </c>
    </row>
    <row r="72" spans="1:15" s="229" customFormat="1" ht="18.75" customHeight="1">
      <c r="A72" s="394" t="s">
        <v>485</v>
      </c>
      <c r="B72" s="395">
        <v>16.817492678052503</v>
      </c>
      <c r="C72" s="395">
        <v>8.1867276331813343</v>
      </c>
      <c r="D72" s="395">
        <v>28.932273843985644</v>
      </c>
      <c r="E72" s="395">
        <v>20.138154197651346</v>
      </c>
      <c r="F72" s="395">
        <v>37.661571429177613</v>
      </c>
      <c r="G72" s="395">
        <v>23.524037424026755</v>
      </c>
      <c r="H72" s="395">
        <v>1.2890066079741747</v>
      </c>
      <c r="I72" s="395">
        <v>-18.625735265732668</v>
      </c>
      <c r="J72" s="395">
        <v>-2.2378494553603412</v>
      </c>
      <c r="K72" s="395">
        <v>14.05047522362608</v>
      </c>
      <c r="L72" s="395">
        <v>13.511382112440051</v>
      </c>
      <c r="M72" s="395">
        <v>8.1061559406876214</v>
      </c>
      <c r="N72" s="395">
        <v>14.279826591777978</v>
      </c>
      <c r="O72" s="395">
        <v>13.684938291168702</v>
      </c>
    </row>
    <row r="73" spans="1:15" s="229" customFormat="1" ht="18.75" customHeight="1">
      <c r="A73" s="393" t="s">
        <v>486</v>
      </c>
      <c r="B73" s="350">
        <v>11.259900530162303</v>
      </c>
      <c r="C73" s="350">
        <v>10.355016678615714</v>
      </c>
      <c r="D73" s="350">
        <v>64.266838051559773</v>
      </c>
      <c r="E73" s="350">
        <v>26.20504106768735</v>
      </c>
      <c r="F73" s="350">
        <v>33.976148473710801</v>
      </c>
      <c r="G73" s="350">
        <v>22.655421613898817</v>
      </c>
      <c r="H73" s="350">
        <v>13.363553513053006</v>
      </c>
      <c r="I73" s="350">
        <v>-14.004854941538126</v>
      </c>
      <c r="J73" s="350">
        <v>8.5979789034296381</v>
      </c>
      <c r="K73" s="350">
        <v>17.919433914112371</v>
      </c>
      <c r="L73" s="350">
        <v>11.441694010864634</v>
      </c>
      <c r="M73" s="350">
        <v>6.1350226823180032</v>
      </c>
      <c r="N73" s="350">
        <v>13.878741833427476</v>
      </c>
      <c r="O73" s="350">
        <v>13.519536949940303</v>
      </c>
    </row>
    <row r="74" spans="1:15" s="229" customFormat="1" ht="18.75" customHeight="1">
      <c r="A74" s="393" t="s">
        <v>487</v>
      </c>
      <c r="B74" s="350">
        <v>9.0918894285874075</v>
      </c>
      <c r="C74" s="350">
        <v>4.9827871002395385</v>
      </c>
      <c r="D74" s="350">
        <v>61.457444840125675</v>
      </c>
      <c r="E74" s="350">
        <v>24.370210823522399</v>
      </c>
      <c r="F74" s="350">
        <v>40.186349734805283</v>
      </c>
      <c r="G74" s="350">
        <v>23.447454682253156</v>
      </c>
      <c r="H74" s="350">
        <v>1.5114732327958791</v>
      </c>
      <c r="I74" s="350">
        <v>-4.0859177394591324</v>
      </c>
      <c r="J74" s="350">
        <v>0.66465655402498935</v>
      </c>
      <c r="K74" s="350">
        <v>15.280721409043663</v>
      </c>
      <c r="L74" s="350">
        <v>11.928921469871456</v>
      </c>
      <c r="M74" s="350">
        <v>6.6002652182650445</v>
      </c>
      <c r="N74" s="350">
        <v>13.91429118910974</v>
      </c>
      <c r="O74" s="350">
        <v>13.024086757735255</v>
      </c>
    </row>
    <row r="75" spans="1:15" s="229" customFormat="1" ht="18.75" customHeight="1">
      <c r="A75" s="394" t="s">
        <v>488</v>
      </c>
      <c r="B75" s="395">
        <v>6.0219540716339059</v>
      </c>
      <c r="C75" s="395">
        <v>0.21483536823476701</v>
      </c>
      <c r="D75" s="395">
        <v>30.398143893652872</v>
      </c>
      <c r="E75" s="395">
        <v>13.619707538262226</v>
      </c>
      <c r="F75" s="395">
        <v>24.299218076802376</v>
      </c>
      <c r="G75" s="395">
        <v>13.222330615282329</v>
      </c>
      <c r="H75" s="395">
        <v>13.831968394248563</v>
      </c>
      <c r="I75" s="395">
        <v>3.8125894706536156</v>
      </c>
      <c r="J75" s="395">
        <v>12.170279839488419</v>
      </c>
      <c r="K75" s="395">
        <v>12.863322642551079</v>
      </c>
      <c r="L75" s="395">
        <v>13.180626908931581</v>
      </c>
      <c r="M75" s="395">
        <v>7.7790124820281914</v>
      </c>
      <c r="N75" s="395">
        <v>14.499359799485489</v>
      </c>
      <c r="O75" s="395">
        <v>13.076291871650048</v>
      </c>
    </row>
    <row r="76" spans="1:15" s="229" customFormat="1" ht="18.75" customHeight="1">
      <c r="A76" s="394" t="s">
        <v>489</v>
      </c>
      <c r="B76" s="395">
        <v>2.3511787781593796E-3</v>
      </c>
      <c r="C76" s="395">
        <v>-6.6848365499786011</v>
      </c>
      <c r="D76" s="395">
        <v>11.390360439445878</v>
      </c>
      <c r="E76" s="395">
        <v>2.9842326299080124</v>
      </c>
      <c r="F76" s="395">
        <v>22.939277835528316</v>
      </c>
      <c r="G76" s="395">
        <v>9.280958973031229</v>
      </c>
      <c r="H76" s="395">
        <v>3.5440619906721205</v>
      </c>
      <c r="I76" s="395">
        <v>2.4931351938236368</v>
      </c>
      <c r="J76" s="395">
        <v>3.3680988820507851</v>
      </c>
      <c r="K76" s="395">
        <v>7.2295831135728461</v>
      </c>
      <c r="L76" s="395">
        <v>14.774237449794359</v>
      </c>
      <c r="M76" s="395">
        <v>9.298028745863828</v>
      </c>
      <c r="N76" s="395">
        <v>14.370563378540592</v>
      </c>
      <c r="O76" s="395">
        <v>12.246586556274043</v>
      </c>
    </row>
    <row r="77" spans="1:15" s="229" customFormat="1" ht="18.75" customHeight="1">
      <c r="A77" s="393" t="s">
        <v>490</v>
      </c>
      <c r="B77" s="350">
        <v>3.435708478186994</v>
      </c>
      <c r="C77" s="350">
        <v>4.8208912608745491</v>
      </c>
      <c r="D77" s="350">
        <v>21.760814342508539</v>
      </c>
      <c r="E77" s="350">
        <v>8.7955490760366128</v>
      </c>
      <c r="F77" s="350">
        <v>9.4657405777374581</v>
      </c>
      <c r="G77" s="350">
        <v>7.3622802717623337</v>
      </c>
      <c r="H77" s="350">
        <v>9.9224749838118917</v>
      </c>
      <c r="I77" s="350">
        <v>4.0446182722129631</v>
      </c>
      <c r="J77" s="350">
        <v>8.9136552631632782</v>
      </c>
      <c r="K77" s="350">
        <v>7.9021881609773637</v>
      </c>
      <c r="L77" s="350">
        <v>13.08154049555872</v>
      </c>
      <c r="M77" s="350">
        <v>7.6873138735346291</v>
      </c>
      <c r="N77" s="350">
        <v>12.084461325486373</v>
      </c>
      <c r="O77" s="350">
        <v>11.379840875656067</v>
      </c>
    </row>
    <row r="78" spans="1:15" s="229" customFormat="1" ht="18.75" customHeight="1">
      <c r="A78" s="393" t="s">
        <v>491</v>
      </c>
      <c r="B78" s="350">
        <v>6.0544383477123986</v>
      </c>
      <c r="C78" s="350">
        <v>-1.5664002939706267</v>
      </c>
      <c r="D78" s="350">
        <v>3.8213037879229361</v>
      </c>
      <c r="E78" s="350">
        <v>5.3848879992075105</v>
      </c>
      <c r="F78" s="350">
        <v>5.2701580119821623</v>
      </c>
      <c r="G78" s="350">
        <v>2.2798437585143771</v>
      </c>
      <c r="H78" s="350">
        <v>9.2045768073081078</v>
      </c>
      <c r="I78" s="350">
        <v>3.9507822927683733</v>
      </c>
      <c r="J78" s="350">
        <v>8.2563918837871739</v>
      </c>
      <c r="K78" s="350">
        <v>4.3156984940839527</v>
      </c>
      <c r="L78" s="350">
        <v>14.346254864839914</v>
      </c>
      <c r="M78" s="350">
        <v>8.89292241061057</v>
      </c>
      <c r="N78" s="350">
        <v>12.390393931937215</v>
      </c>
      <c r="O78" s="350">
        <v>11.07944363813087</v>
      </c>
    </row>
    <row r="79" spans="1:15" s="229" customFormat="1" ht="18.75" customHeight="1">
      <c r="A79" s="394" t="s">
        <v>492</v>
      </c>
      <c r="B79" s="395">
        <v>5.7121940491558387</v>
      </c>
      <c r="C79" s="395">
        <v>1.5430693348518876</v>
      </c>
      <c r="D79" s="395">
        <v>23.407901449066728</v>
      </c>
      <c r="E79" s="395">
        <v>11.525272348713722</v>
      </c>
      <c r="F79" s="395">
        <v>13.724635880992997</v>
      </c>
      <c r="G79" s="395">
        <v>8.6622185433538945</v>
      </c>
      <c r="H79" s="395">
        <v>9.2008200372640125</v>
      </c>
      <c r="I79" s="395">
        <v>-5.3209050303129608</v>
      </c>
      <c r="J79" s="395">
        <v>6.5608482153105774</v>
      </c>
      <c r="K79" s="395">
        <v>7.9356479780396505</v>
      </c>
      <c r="L79" s="395">
        <v>11.913416264670929</v>
      </c>
      <c r="M79" s="395">
        <v>6.5767003511334909</v>
      </c>
      <c r="N79" s="395">
        <v>11.511262976997983</v>
      </c>
      <c r="O79" s="395">
        <v>10.651373016232712</v>
      </c>
    </row>
    <row r="80" spans="1:15" s="229" customFormat="1" ht="18.75" customHeight="1">
      <c r="A80" s="394" t="s">
        <v>493</v>
      </c>
      <c r="B80" s="395">
        <v>7.5575206153186247</v>
      </c>
      <c r="C80" s="395">
        <v>7.0971871697926625</v>
      </c>
      <c r="D80" s="395">
        <v>50.627750634490766</v>
      </c>
      <c r="E80" s="395">
        <v>20.686612922263659</v>
      </c>
      <c r="F80" s="395">
        <v>19.068680423492147</v>
      </c>
      <c r="G80" s="395">
        <v>13.930528219135564</v>
      </c>
      <c r="H80" s="395">
        <v>0.69935279655213289</v>
      </c>
      <c r="I80" s="395">
        <v>1.4226433767519087</v>
      </c>
      <c r="J80" s="395">
        <v>0.81241185523219794</v>
      </c>
      <c r="K80" s="395">
        <v>9.0868524751640543</v>
      </c>
      <c r="L80" s="395">
        <v>10.823002150353966</v>
      </c>
      <c r="M80" s="395">
        <v>5.5400042300355778</v>
      </c>
      <c r="N80" s="395">
        <v>10.571885793049951</v>
      </c>
      <c r="O80" s="395">
        <v>10.274927439419269</v>
      </c>
    </row>
    <row r="81" spans="1:15" s="229" customFormat="1" ht="18.75" customHeight="1">
      <c r="A81" s="393" t="s">
        <v>494</v>
      </c>
      <c r="B81" s="350">
        <v>6.6783280178257742</v>
      </c>
      <c r="C81" s="350">
        <v>3.0733777757545822</v>
      </c>
      <c r="D81" s="350">
        <v>51.723158600912079</v>
      </c>
      <c r="E81" s="350">
        <v>19.486486999443731</v>
      </c>
      <c r="F81" s="350">
        <v>19.367899222877583</v>
      </c>
      <c r="G81" s="350">
        <v>12.384884951632413</v>
      </c>
      <c r="H81" s="350">
        <v>8.0830643260852533</v>
      </c>
      <c r="I81" s="350">
        <v>17.093777616793005</v>
      </c>
      <c r="J81" s="350">
        <v>9.4444453141347307</v>
      </c>
      <c r="K81" s="350">
        <v>11.340755804294812</v>
      </c>
      <c r="L81" s="350">
        <v>13.248070612303708</v>
      </c>
      <c r="M81" s="350">
        <v>7.8505390404332243</v>
      </c>
      <c r="N81" s="350">
        <v>13.55463691609533</v>
      </c>
      <c r="O81" s="350">
        <v>12.657112513699431</v>
      </c>
    </row>
    <row r="82" spans="1:15" s="229" customFormat="1" ht="18.75" customHeight="1">
      <c r="A82" s="393" t="s">
        <v>495</v>
      </c>
      <c r="B82" s="350">
        <v>6.0210145431457418</v>
      </c>
      <c r="C82" s="350">
        <v>8.3537964174981827</v>
      </c>
      <c r="D82" s="350">
        <v>25.375073025532991</v>
      </c>
      <c r="E82" s="350">
        <v>11.709437003329004</v>
      </c>
      <c r="F82" s="350">
        <v>13.631289927003976</v>
      </c>
      <c r="G82" s="350">
        <v>11.443581453389417</v>
      </c>
      <c r="H82" s="350">
        <v>4.0241889401386288</v>
      </c>
      <c r="I82" s="350">
        <v>18.170442212205916</v>
      </c>
      <c r="J82" s="350">
        <v>6.2177928484622003</v>
      </c>
      <c r="K82" s="350">
        <v>9.5964084246472616</v>
      </c>
      <c r="L82" s="350">
        <v>10.528066038217588</v>
      </c>
      <c r="M82" s="350">
        <v>5.261354393579798</v>
      </c>
      <c r="N82" s="350">
        <v>10.411850790611087</v>
      </c>
      <c r="O82" s="350">
        <v>10.243198586662983</v>
      </c>
    </row>
    <row r="83" spans="1:15" s="229" customFormat="1" ht="18.75" customHeight="1">
      <c r="A83" s="394" t="s">
        <v>496</v>
      </c>
      <c r="B83" s="395">
        <v>13.370774338283841</v>
      </c>
      <c r="C83" s="395">
        <v>12.356029856151141</v>
      </c>
      <c r="D83" s="395">
        <v>21.066345631350902</v>
      </c>
      <c r="E83" s="395">
        <v>15.740403182909724</v>
      </c>
      <c r="F83" s="395">
        <v>12.644191277853523</v>
      </c>
      <c r="G83" s="395">
        <v>12.523335568751071</v>
      </c>
      <c r="H83" s="395">
        <v>17.389622473836642</v>
      </c>
      <c r="I83" s="395">
        <v>9.8882725503644622</v>
      </c>
      <c r="J83" s="395">
        <v>16.183137130589209</v>
      </c>
      <c r="K83" s="395">
        <v>13.762475106559325</v>
      </c>
      <c r="L83" s="395">
        <v>10.028761693820499</v>
      </c>
      <c r="M83" s="395">
        <v>4.7870452316265855</v>
      </c>
      <c r="N83" s="395">
        <v>11.058002598160011</v>
      </c>
      <c r="O83" s="395">
        <v>11.16785514752674</v>
      </c>
    </row>
    <row r="84" spans="1:15" s="229" customFormat="1" ht="18.75" customHeight="1">
      <c r="A84" s="394" t="s">
        <v>497</v>
      </c>
      <c r="B84" s="395">
        <v>9.4932481999224336</v>
      </c>
      <c r="C84" s="395">
        <v>6.6591118097652613</v>
      </c>
      <c r="D84" s="395">
        <v>6.4689044142349994</v>
      </c>
      <c r="E84" s="395">
        <v>8.6035947244493158</v>
      </c>
      <c r="F84" s="395">
        <v>6.2080060482157862</v>
      </c>
      <c r="G84" s="395">
        <v>6.3975120769774296</v>
      </c>
      <c r="H84" s="395">
        <v>13.612571423424956</v>
      </c>
      <c r="I84" s="395">
        <v>8.953051130062839E-2</v>
      </c>
      <c r="J84" s="395">
        <v>11.619128767765318</v>
      </c>
      <c r="K84" s="395">
        <v>8.0434531286010866</v>
      </c>
      <c r="L84" s="395">
        <v>11.222171588384766</v>
      </c>
      <c r="M84" s="395">
        <v>5.9245719376734396</v>
      </c>
      <c r="N84" s="395">
        <v>10.55774846970543</v>
      </c>
      <c r="O84" s="395">
        <v>10.195521307964061</v>
      </c>
    </row>
    <row r="85" spans="1:15" s="229" customFormat="1" ht="18.75" customHeight="1">
      <c r="A85" s="393" t="s">
        <v>498</v>
      </c>
      <c r="B85" s="350">
        <v>10.760323683616813</v>
      </c>
      <c r="C85" s="350">
        <v>11.646006531378617</v>
      </c>
      <c r="D85" s="350">
        <v>-23.369114550359516</v>
      </c>
      <c r="E85" s="350">
        <v>-1.7644424322997843</v>
      </c>
      <c r="F85" s="350">
        <v>-0.20488505645147592</v>
      </c>
      <c r="G85" s="350">
        <v>4.9052216110128111</v>
      </c>
      <c r="H85" s="350">
        <v>2.7626727943749207</v>
      </c>
      <c r="I85" s="350">
        <v>-3.0613692201306275</v>
      </c>
      <c r="J85" s="350">
        <v>1.9596231013498278</v>
      </c>
      <c r="K85" s="350">
        <v>3.9912890464655293</v>
      </c>
      <c r="L85" s="350">
        <v>11.792409033898753</v>
      </c>
      <c r="M85" s="350">
        <v>6.4690154450492088</v>
      </c>
      <c r="N85" s="350">
        <v>8.92326570990123</v>
      </c>
      <c r="O85" s="350">
        <v>9.1930818829148784</v>
      </c>
    </row>
    <row r="86" spans="1:15" s="229" customFormat="1" ht="18.75" customHeight="1">
      <c r="A86" s="393" t="s">
        <v>499</v>
      </c>
      <c r="B86" s="350">
        <v>11.884990332245104</v>
      </c>
      <c r="C86" s="350">
        <v>12.718240394401903</v>
      </c>
      <c r="D86" s="350">
        <v>-27.05543298978068</v>
      </c>
      <c r="E86" s="350">
        <v>-3.4286522766616367</v>
      </c>
      <c r="F86" s="350">
        <v>-1.1891319358480978</v>
      </c>
      <c r="G86" s="350">
        <v>4.2984003805633497</v>
      </c>
      <c r="H86" s="350">
        <v>0.56985629354120437</v>
      </c>
      <c r="I86" s="350">
        <v>-3.0298635711838329</v>
      </c>
      <c r="J86" s="350">
        <v>8.8750171708396053E-2</v>
      </c>
      <c r="K86" s="350">
        <v>2.9739091981034749</v>
      </c>
      <c r="L86" s="350">
        <v>12.675458438091436</v>
      </c>
      <c r="M86" s="350">
        <v>7.2953588064715413</v>
      </c>
      <c r="N86" s="350">
        <v>9.0687397010666295</v>
      </c>
      <c r="O86" s="350">
        <v>9.4017711901485121</v>
      </c>
    </row>
    <row r="87" spans="1:15" ht="3.75" customHeight="1" thickBot="1">
      <c r="A87" s="360"/>
      <c r="B87" s="396"/>
      <c r="C87" s="396"/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6"/>
      <c r="O87" s="396"/>
    </row>
    <row r="88" spans="1:15" ht="18">
      <c r="A88" s="397" t="s">
        <v>500</v>
      </c>
      <c r="B88" s="397"/>
      <c r="C88" s="398"/>
      <c r="D88" s="397"/>
      <c r="E88" s="399"/>
      <c r="L88" s="222"/>
      <c r="M88" s="400"/>
      <c r="N88" s="399"/>
      <c r="O88" s="399"/>
    </row>
    <row r="89" spans="1:15">
      <c r="A89" s="397" t="s">
        <v>501</v>
      </c>
      <c r="B89" s="401"/>
      <c r="C89" s="402"/>
      <c r="D89" s="401"/>
      <c r="E89" s="403"/>
      <c r="F89" s="403"/>
      <c r="G89" s="403"/>
      <c r="H89" s="403"/>
      <c r="I89" s="403"/>
      <c r="J89" s="403"/>
      <c r="K89" s="403"/>
      <c r="L89" s="404"/>
      <c r="M89" s="403"/>
      <c r="N89" s="405"/>
      <c r="O89" s="406"/>
    </row>
    <row r="90" spans="1:15">
      <c r="A90" s="397" t="s">
        <v>502</v>
      </c>
      <c r="B90" s="401"/>
      <c r="C90" s="402"/>
      <c r="D90" s="401"/>
      <c r="E90" s="403"/>
      <c r="F90" s="403"/>
      <c r="G90" s="407"/>
      <c r="H90" s="403"/>
      <c r="I90" s="403"/>
      <c r="J90" s="407"/>
      <c r="K90" s="407"/>
      <c r="L90" s="408"/>
      <c r="M90" s="403"/>
      <c r="N90" s="403"/>
      <c r="O90" s="403" t="s">
        <v>219</v>
      </c>
    </row>
    <row r="91" spans="1:15" ht="15" customHeight="1">
      <c r="A91" s="397" t="s">
        <v>503</v>
      </c>
      <c r="B91" s="409"/>
      <c r="C91" s="410"/>
      <c r="D91" s="409"/>
      <c r="E91" s="411"/>
      <c r="F91" s="411"/>
      <c r="G91" s="412"/>
      <c r="H91" s="413"/>
      <c r="I91" s="414"/>
      <c r="J91" s="403"/>
      <c r="K91" s="403"/>
      <c r="L91" s="415"/>
      <c r="M91" s="403"/>
      <c r="N91" s="403"/>
      <c r="O91" s="403"/>
    </row>
    <row r="92" spans="1:15">
      <c r="A92" s="397" t="s">
        <v>76</v>
      </c>
      <c r="B92" s="401"/>
      <c r="C92" s="402"/>
      <c r="D92" s="401"/>
      <c r="E92" s="403"/>
      <c r="F92" s="403"/>
      <c r="G92" s="407"/>
      <c r="H92" s="416"/>
      <c r="I92" s="416"/>
      <c r="J92" s="403"/>
      <c r="K92" s="403"/>
      <c r="L92" s="404"/>
    </row>
  </sheetData>
  <printOptions horizontalCentered="1" verticalCentered="1"/>
  <pageMargins left="0.11811023622047245" right="0.11811023622047245" top="0" bottom="0" header="0" footer="0"/>
  <pageSetup paperSize="120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85</vt:i4>
      </vt:variant>
    </vt:vector>
  </HeadingPairs>
  <TitlesOfParts>
    <vt:vector size="96" baseType="lpstr">
      <vt:lpstr>Cuadro #1</vt:lpstr>
      <vt:lpstr>Cuadro #2</vt:lpstr>
      <vt:lpstr>Cuadro #3</vt:lpstr>
      <vt:lpstr>Cuadro #4 </vt:lpstr>
      <vt:lpstr>Cuadro #5</vt:lpstr>
      <vt:lpstr>Cuadro #6</vt:lpstr>
      <vt:lpstr>Cuadro #7</vt:lpstr>
      <vt:lpstr>Cuadro #8</vt:lpstr>
      <vt:lpstr>Cuadro #9</vt:lpstr>
      <vt:lpstr>Cuadro #10</vt:lpstr>
      <vt:lpstr>Cuadro #11</vt:lpstr>
      <vt:lpstr>'Cuadro #1'!Área_de_impresión</vt:lpstr>
      <vt:lpstr>'Cuadro #10'!Área_de_impresión</vt:lpstr>
      <vt:lpstr>'Cuadro #11'!Área_de_impresión</vt:lpstr>
      <vt:lpstr>'Cuadro #2'!Área_de_impresión</vt:lpstr>
      <vt:lpstr>'Cuadro #3'!Área_de_impresión</vt:lpstr>
      <vt:lpstr>'Cuadro #4 '!Área_de_impresión</vt:lpstr>
      <vt:lpstr>'Cuadro #5'!Área_de_impresión</vt:lpstr>
      <vt:lpstr>'Cuadro #6'!Área_de_impresión</vt:lpstr>
      <vt:lpstr>'Cuadro #7'!Área_de_impresión</vt:lpstr>
      <vt:lpstr>'Cuadro #8'!Área_de_impresión</vt:lpstr>
      <vt:lpstr>'Cuadro #9'!Área_de_impresión</vt:lpstr>
      <vt:lpstr>Área_de_impresión</vt:lpstr>
      <vt:lpstr>CENISPRO</vt:lpstr>
      <vt:lpstr>CUADRO01</vt:lpstr>
      <vt:lpstr>Cuadro01Conceptos</vt:lpstr>
      <vt:lpstr>Cuadro01Datos</vt:lpstr>
      <vt:lpstr>Cuadro01Encabezados</vt:lpstr>
      <vt:lpstr>Cuadro01Esquina</vt:lpstr>
      <vt:lpstr>Cuadro01Notas</vt:lpstr>
      <vt:lpstr>Cuadro01Títulos</vt:lpstr>
      <vt:lpstr>Cuadro02Conceptos</vt:lpstr>
      <vt:lpstr>Cuadro02Datos</vt:lpstr>
      <vt:lpstr>Cuadro02Encabezados</vt:lpstr>
      <vt:lpstr>Cuadro02Esquina</vt:lpstr>
      <vt:lpstr>Cuadro02Notas</vt:lpstr>
      <vt:lpstr>Cuadro02Titulos</vt:lpstr>
      <vt:lpstr>Cuadro03Conceptos</vt:lpstr>
      <vt:lpstr>Cuadro03Datos</vt:lpstr>
      <vt:lpstr>Cuadro03Encabezados</vt:lpstr>
      <vt:lpstr>Cuadro03Esquina</vt:lpstr>
      <vt:lpstr>Cuadro03Notas</vt:lpstr>
      <vt:lpstr>Cuadro03Titulos</vt:lpstr>
      <vt:lpstr>Cuadro04Conceptos</vt:lpstr>
      <vt:lpstr>Cuadro04Datos</vt:lpstr>
      <vt:lpstr>Cuadro04Encabezados</vt:lpstr>
      <vt:lpstr>Cuadro04Esquina</vt:lpstr>
      <vt:lpstr>Cuadro04Notas</vt:lpstr>
      <vt:lpstr>Cuadro04Titulos</vt:lpstr>
      <vt:lpstr>Cuadro05Conceptos</vt:lpstr>
      <vt:lpstr>Cuadro05Datos</vt:lpstr>
      <vt:lpstr>Cuadro05Encabezados</vt:lpstr>
      <vt:lpstr>Cuadro05Esquina</vt:lpstr>
      <vt:lpstr>Cuadro05Notas</vt:lpstr>
      <vt:lpstr>Cuadro05Titulos</vt:lpstr>
      <vt:lpstr>'Cuadro #6'!Cuadro06Conceptos</vt:lpstr>
      <vt:lpstr>Cuadro06Conceptos</vt:lpstr>
      <vt:lpstr>'Cuadro #6'!Cuadro06Datos</vt:lpstr>
      <vt:lpstr>Cuadro06Datos</vt:lpstr>
      <vt:lpstr>'Cuadro #6'!Cuadro06Encabezados</vt:lpstr>
      <vt:lpstr>Cuadro06Encabezados</vt:lpstr>
      <vt:lpstr>'Cuadro #6'!Cuadro06Esquina</vt:lpstr>
      <vt:lpstr>Cuadro06Esquina</vt:lpstr>
      <vt:lpstr>Cuadro06Notas</vt:lpstr>
      <vt:lpstr>'Cuadro #6'!Cuadro06Titulos</vt:lpstr>
      <vt:lpstr>Cuadro07Conceptos</vt:lpstr>
      <vt:lpstr>Cuadro07Datos</vt:lpstr>
      <vt:lpstr>Cuadro07Encabezados</vt:lpstr>
      <vt:lpstr>Cuadro07Esquina</vt:lpstr>
      <vt:lpstr>Cuadro07Notas</vt:lpstr>
      <vt:lpstr>Cuadro07Titulos</vt:lpstr>
      <vt:lpstr>Cuadro08Conceptos</vt:lpstr>
      <vt:lpstr>Cuadro08Datos</vt:lpstr>
      <vt:lpstr>Cuadro08Encabezados</vt:lpstr>
      <vt:lpstr>Cuadro08Esquina</vt:lpstr>
      <vt:lpstr>Cuadro08Notas</vt:lpstr>
      <vt:lpstr>Cuadro08Titulos</vt:lpstr>
      <vt:lpstr>Cuadro09Conceptos</vt:lpstr>
      <vt:lpstr>Cuadro09Datos</vt:lpstr>
      <vt:lpstr>Cuadro09Encabezados</vt:lpstr>
      <vt:lpstr>Cuadro09Esquina</vt:lpstr>
      <vt:lpstr>Cuadro09Notas</vt:lpstr>
      <vt:lpstr>Cuadro09Titulos</vt:lpstr>
      <vt:lpstr>Cuadro10Conceptos</vt:lpstr>
      <vt:lpstr>Cuadro10Datos</vt:lpstr>
      <vt:lpstr>Cuadro10Encabezados</vt:lpstr>
      <vt:lpstr>Cuadro10Esquina</vt:lpstr>
      <vt:lpstr>Cuadro10Notas</vt:lpstr>
      <vt:lpstr>Cuadro10Títulos</vt:lpstr>
      <vt:lpstr>Cuadro11Conceptos</vt:lpstr>
      <vt:lpstr>Cuadro11Datos</vt:lpstr>
      <vt:lpstr>Cuadro11Encabezados</vt:lpstr>
      <vt:lpstr>Cuadro11Esquina</vt:lpstr>
      <vt:lpstr>Cuadro11Notas</vt:lpstr>
      <vt:lpstr>Cuadro11Titulos</vt:lpstr>
      <vt:lpstr>INDINUEVO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zmolina</cp:lastModifiedBy>
  <cp:lastPrinted>2017-01-11T22:19:33Z</cp:lastPrinted>
  <dcterms:created xsi:type="dcterms:W3CDTF">2017-01-11T20:58:05Z</dcterms:created>
  <dcterms:modified xsi:type="dcterms:W3CDTF">2017-01-11T22:20:00Z</dcterms:modified>
</cp:coreProperties>
</file>