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UARIO 2020\CARPETA Anuario Histórico 2020\"/>
    </mc:Choice>
  </mc:AlternateContent>
  <bookViews>
    <workbookView xWindow="0" yWindow="0" windowWidth="20490" windowHeight="7155" tabRatio="912"/>
  </bookViews>
  <sheets>
    <sheet name="IV-1 " sheetId="31" r:id="rId1"/>
    <sheet name="IV-1a" sheetId="1" r:id="rId2"/>
    <sheet name="IV-2" sheetId="32" r:id="rId3"/>
    <sheet name="IV-2a" sheetId="26" r:id="rId4"/>
    <sheet name="IV-3" sheetId="33" r:id="rId5"/>
    <sheet name="IV-3a" sheetId="25" r:id="rId6"/>
    <sheet name="IV-4" sheetId="24" r:id="rId7"/>
    <sheet name="IV-5" sheetId="13" r:id="rId8"/>
    <sheet name="IV-6" sheetId="23" r:id="rId9"/>
    <sheet name="IV-7" sheetId="2" r:id="rId10"/>
    <sheet name="IV-8" sheetId="17" r:id="rId11"/>
    <sheet name="IV-9" sheetId="5" r:id="rId12"/>
    <sheet name="IV-10" sheetId="41" r:id="rId13"/>
    <sheet name="IV-11" sheetId="28" r:id="rId14"/>
    <sheet name="IV-12" sheetId="42" r:id="rId15"/>
    <sheet name="IV-13" sheetId="34" r:id="rId16"/>
    <sheet name="IV-13a" sheetId="18" r:id="rId17"/>
    <sheet name="IV-14" sheetId="35" r:id="rId18"/>
    <sheet name="IV-14a" sheetId="27" r:id="rId19"/>
    <sheet name="IV-15" sheetId="39" r:id="rId20"/>
    <sheet name="IV-16" sheetId="20" r:id="rId21"/>
    <sheet name="IV-17" sheetId="21" r:id="rId22"/>
  </sheets>
  <externalReferences>
    <externalReference r:id="rId23"/>
  </externalReferences>
  <calcPr calcId="152511"/>
</workbook>
</file>

<file path=xl/calcChain.xml><?xml version="1.0" encoding="utf-8"?>
<calcChain xmlns="http://schemas.openxmlformats.org/spreadsheetml/2006/main">
  <c r="CB7" i="17" l="1"/>
  <c r="CB8" i="17"/>
  <c r="CB9" i="17"/>
  <c r="CB10" i="17"/>
  <c r="CB11" i="17"/>
  <c r="CB12" i="17"/>
  <c r="CB13" i="17"/>
  <c r="CB14" i="17"/>
  <c r="BZ7" i="17"/>
  <c r="CA7" i="17"/>
  <c r="BZ8" i="17"/>
  <c r="CA8" i="17"/>
  <c r="BZ9" i="17"/>
  <c r="CA9" i="17"/>
  <c r="BZ10" i="17"/>
  <c r="CA10" i="17"/>
  <c r="BZ11" i="17"/>
  <c r="CA11" i="17"/>
  <c r="BZ12" i="17"/>
  <c r="CA12" i="17"/>
  <c r="BZ13" i="17"/>
  <c r="CA13" i="17"/>
  <c r="BZ14" i="17"/>
  <c r="CA14" i="17"/>
  <c r="S29" i="42" l="1"/>
  <c r="S30" i="42"/>
  <c r="S31" i="42"/>
  <c r="S32" i="42"/>
  <c r="S33" i="42"/>
  <c r="S35" i="42"/>
  <c r="R30" i="42"/>
  <c r="R31" i="42"/>
  <c r="R32" i="42"/>
  <c r="R33" i="42"/>
  <c r="Q29" i="42"/>
  <c r="R29" i="42"/>
  <c r="Q30" i="42"/>
  <c r="Q31" i="42"/>
  <c r="Q32" i="42"/>
  <c r="Q33" i="42"/>
  <c r="Q34" i="42"/>
  <c r="R34" i="42"/>
  <c r="S34" i="42"/>
  <c r="Q35" i="42"/>
  <c r="R35" i="42"/>
  <c r="G32" i="1"/>
  <c r="G31" i="1"/>
  <c r="AS23" i="23"/>
  <c r="AS22" i="23"/>
  <c r="AS16" i="23"/>
  <c r="H30" i="25"/>
  <c r="H11" i="25" s="1"/>
  <c r="G30" i="25"/>
  <c r="G11" i="25"/>
  <c r="F30" i="25"/>
  <c r="F11" i="25"/>
  <c r="E30" i="25"/>
  <c r="E11" i="25" s="1"/>
  <c r="D30" i="25"/>
  <c r="H14" i="25"/>
  <c r="H13" i="25" s="1"/>
  <c r="H12" i="25" s="1"/>
  <c r="G14" i="25"/>
  <c r="F14" i="25"/>
  <c r="F13" i="25"/>
  <c r="F12" i="25"/>
  <c r="E14" i="25"/>
  <c r="E13" i="25" s="1"/>
  <c r="E12" i="25" s="1"/>
  <c r="D14" i="25"/>
  <c r="D13" i="25"/>
  <c r="D12" i="25"/>
  <c r="G13" i="25"/>
  <c r="G12" i="25"/>
  <c r="H7" i="25"/>
  <c r="G7" i="25"/>
  <c r="F7" i="25"/>
  <c r="E7" i="25"/>
  <c r="D7" i="25"/>
  <c r="H18" i="26"/>
  <c r="G18" i="26"/>
  <c r="F18" i="26"/>
  <c r="E18" i="26"/>
  <c r="D18" i="26"/>
  <c r="H14" i="26"/>
  <c r="H13" i="26"/>
  <c r="H12" i="26"/>
  <c r="G14" i="26"/>
  <c r="G13" i="26" s="1"/>
  <c r="G12" i="26" s="1"/>
  <c r="F14" i="26"/>
  <c r="F13" i="26" s="1"/>
  <c r="F12" i="26" s="1"/>
  <c r="E14" i="26"/>
  <c r="E13" i="26"/>
  <c r="E12" i="26"/>
  <c r="D14" i="26"/>
  <c r="D13" i="26" s="1"/>
  <c r="D12" i="26" s="1"/>
  <c r="H31" i="26"/>
  <c r="H11" i="26" s="1"/>
  <c r="H28" i="26" s="1"/>
  <c r="G31" i="26"/>
  <c r="G11" i="26"/>
  <c r="G28" i="26" s="1"/>
  <c r="F31" i="26"/>
  <c r="F11" i="26"/>
  <c r="F28" i="26" s="1"/>
  <c r="E31" i="26"/>
  <c r="D31" i="26"/>
  <c r="D11" i="26" s="1"/>
  <c r="D28" i="26" s="1"/>
  <c r="H7" i="26"/>
  <c r="G7" i="26"/>
  <c r="F7" i="26"/>
  <c r="E7" i="26"/>
  <c r="D7" i="26"/>
  <c r="AR12" i="5"/>
  <c r="AR14" i="17"/>
  <c r="AR10" i="17"/>
  <c r="AR7" i="17"/>
  <c r="E11" i="26"/>
  <c r="E28" i="26" s="1"/>
  <c r="D11" i="25"/>
</calcChain>
</file>

<file path=xl/sharedStrings.xml><?xml version="1.0" encoding="utf-8"?>
<sst xmlns="http://schemas.openxmlformats.org/spreadsheetml/2006/main" count="2729" uniqueCount="504">
  <si>
    <t>2001</t>
  </si>
  <si>
    <t>2002</t>
  </si>
  <si>
    <t>2003</t>
  </si>
  <si>
    <t>2004</t>
  </si>
  <si>
    <t>2005</t>
  </si>
  <si>
    <t>M1 (1+2)</t>
  </si>
  <si>
    <t xml:space="preserve">  1. M1</t>
  </si>
  <si>
    <t>M1A (1+2)</t>
  </si>
  <si>
    <t>M3A (M2A+6)</t>
  </si>
  <si>
    <t>2006</t>
  </si>
  <si>
    <t>M2A (M1A+3+4+5)</t>
  </si>
  <si>
    <t>1.</t>
  </si>
  <si>
    <t>2.</t>
  </si>
  <si>
    <t>3.</t>
  </si>
  <si>
    <t>4.</t>
  </si>
  <si>
    <t>5.</t>
  </si>
  <si>
    <t>6.</t>
  </si>
  <si>
    <t>7.</t>
  </si>
  <si>
    <t>8.</t>
  </si>
  <si>
    <t>9.</t>
  </si>
  <si>
    <t>10.</t>
  </si>
  <si>
    <t>11.</t>
  </si>
  <si>
    <t>12.</t>
  </si>
  <si>
    <t>13.</t>
  </si>
  <si>
    <t>14.</t>
  </si>
  <si>
    <t>15.</t>
  </si>
  <si>
    <t>16.</t>
  </si>
  <si>
    <t>17.</t>
  </si>
  <si>
    <t>-</t>
  </si>
  <si>
    <t>2007</t>
  </si>
  <si>
    <t>2008</t>
  </si>
  <si>
    <t>1/</t>
  </si>
  <si>
    <t>2/</t>
  </si>
  <si>
    <t>3/</t>
  </si>
  <si>
    <t>(saldos en millones de córdobas)</t>
  </si>
  <si>
    <t>2009</t>
  </si>
  <si>
    <t>2000</t>
  </si>
  <si>
    <t>1999</t>
  </si>
  <si>
    <t>1998</t>
  </si>
  <si>
    <t>1997</t>
  </si>
  <si>
    <t>1996</t>
  </si>
  <si>
    <t>1995</t>
  </si>
  <si>
    <t>1994</t>
  </si>
  <si>
    <t>1993</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</si>
  <si>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</si>
  <si>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</si>
  <si>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</si>
  <si>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</si>
  <si>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</si>
  <si>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</si>
  <si>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</si>
  <si>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</si>
  <si>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</si>
  <si>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</si>
  <si>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</si>
  <si>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</si>
  <si>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</si>
  <si>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</si>
  <si>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</si>
  <si>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</si>
  <si>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</si>
  <si>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</si>
  <si>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</si>
  <si>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</si>
  <si>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</si>
  <si>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</si>
  <si>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</si>
  <si>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</si>
  <si>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</si>
  <si>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</si>
  <si>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</si>
  <si>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</si>
  <si>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</si>
  <si>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</si>
  <si>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</si>
  <si>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</si>
  <si>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</si>
  <si>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4/</t>
  </si>
  <si>
    <t>5/</t>
  </si>
  <si>
    <t>6/</t>
  </si>
  <si>
    <t>M2 (M1+3)</t>
  </si>
  <si>
    <t>M3  (M2+4)</t>
  </si>
  <si>
    <t>M2A (M1A+3+4)</t>
  </si>
  <si>
    <t>2010</t>
  </si>
  <si>
    <t>M3A (M2A+5+6)</t>
  </si>
  <si>
    <t>2011</t>
  </si>
  <si>
    <t/>
  </si>
  <si>
    <r>
      <t xml:space="preserve">Activos externos netos - </t>
    </r>
    <r>
      <rPr>
        <b/>
        <sz val="12"/>
        <color indexed="8"/>
        <rFont val="Verdana"/>
        <family val="2"/>
      </rPr>
      <t>Net foreign assets</t>
    </r>
  </si>
  <si>
    <r>
      <t xml:space="preserve">    Activos frente a no residentes - </t>
    </r>
    <r>
      <rPr>
        <sz val="12"/>
        <color indexed="8"/>
        <rFont val="Verdana"/>
        <family val="2"/>
      </rPr>
      <t>Claims on non-residents</t>
    </r>
  </si>
  <si>
    <r>
      <t xml:space="preserve">    Pasivos frente a no residentes - </t>
    </r>
    <r>
      <rPr>
        <sz val="12"/>
        <color indexed="8"/>
        <rFont val="Verdana"/>
        <family val="2"/>
      </rPr>
      <t>Liabilities to no residents</t>
    </r>
  </si>
  <si>
    <r>
      <t xml:space="preserve">Activos internos netos - </t>
    </r>
    <r>
      <rPr>
        <b/>
        <sz val="12"/>
        <color indexed="8"/>
        <rFont val="Verdana"/>
        <family val="2"/>
      </rPr>
      <t>Net domestic assets</t>
    </r>
  </si>
  <si>
    <r>
      <t xml:space="preserve">     Frente al Gobierno General - </t>
    </r>
    <r>
      <rPr>
        <sz val="12"/>
        <color indexed="8"/>
        <rFont val="Verdana"/>
        <family val="2"/>
      </rPr>
      <t>Claims on general government</t>
    </r>
  </si>
  <si>
    <r>
      <t xml:space="preserve">          Activos - </t>
    </r>
    <r>
      <rPr>
        <sz val="12"/>
        <color indexed="8"/>
        <rFont val="Verdana"/>
        <family val="2"/>
      </rPr>
      <t>Assets</t>
    </r>
  </si>
  <si>
    <r>
      <t xml:space="preserve">            Valores emitidos por el Gobierno Central - </t>
    </r>
    <r>
      <rPr>
        <sz val="12"/>
        <color indexed="8"/>
        <rFont val="Verdana"/>
        <family val="2"/>
      </rPr>
      <t>Issued by central government</t>
    </r>
  </si>
  <si>
    <t xml:space="preserve">            Préstamos - Credits</t>
  </si>
  <si>
    <r>
      <t xml:space="preserve">            Otros activos - </t>
    </r>
    <r>
      <rPr>
        <sz val="12"/>
        <color indexed="8"/>
        <rFont val="Verdana"/>
        <family val="2"/>
      </rPr>
      <t>Other assets</t>
    </r>
  </si>
  <si>
    <r>
      <t xml:space="preserve">          Pasivos - </t>
    </r>
    <r>
      <rPr>
        <sz val="12"/>
        <color indexed="8"/>
        <rFont val="Verdana"/>
        <family val="2"/>
      </rPr>
      <t>Liabilities</t>
    </r>
  </si>
  <si>
    <r>
      <t xml:space="preserve">            Depósitos -</t>
    </r>
    <r>
      <rPr>
        <sz val="12"/>
        <color indexed="8"/>
        <rFont val="Verdana"/>
        <family val="2"/>
      </rPr>
      <t xml:space="preserve"> Deposits</t>
    </r>
  </si>
  <si>
    <r>
      <t xml:space="preserve">            Otros pasivos - </t>
    </r>
    <r>
      <rPr>
        <sz val="12"/>
        <color indexed="8"/>
        <rFont val="Verdana"/>
        <family val="2"/>
      </rPr>
      <t>Other liabilities</t>
    </r>
  </si>
  <si>
    <r>
      <t xml:space="preserve">     Frente a sociedades públicas no financieras - </t>
    </r>
    <r>
      <rPr>
        <sz val="12"/>
        <color indexed="8"/>
        <rFont val="Verdana"/>
        <family val="2"/>
      </rPr>
      <t>Net claims on non-financial public sector</t>
    </r>
  </si>
  <si>
    <r>
      <t xml:space="preserve">     Frente al sector privado - </t>
    </r>
    <r>
      <rPr>
        <sz val="12"/>
        <color indexed="8"/>
        <rFont val="Verdana"/>
        <family val="2"/>
      </rPr>
      <t>Claims on the private sector</t>
    </r>
  </si>
  <si>
    <r>
      <t xml:space="preserve">     Frente a otros sectores - </t>
    </r>
    <r>
      <rPr>
        <sz val="12"/>
        <color indexed="8"/>
        <rFont val="Verdana"/>
        <family val="2"/>
      </rPr>
      <t>Claims on other sectors</t>
    </r>
  </si>
  <si>
    <r>
      <t xml:space="preserve">     Otras partidas netas - </t>
    </r>
    <r>
      <rPr>
        <sz val="12"/>
        <color indexed="8"/>
        <rFont val="Verdana"/>
        <family val="2"/>
      </rPr>
      <t xml:space="preserve">Other </t>
    </r>
  </si>
  <si>
    <r>
      <t xml:space="preserve">Pasivos sector privado - </t>
    </r>
    <r>
      <rPr>
        <b/>
        <sz val="12"/>
        <color indexed="8"/>
        <rFont val="Verdana"/>
        <family val="2"/>
      </rPr>
      <t>Liabilities to the private sector</t>
    </r>
  </si>
  <si>
    <r>
      <t xml:space="preserve">      Numerario - </t>
    </r>
    <r>
      <rPr>
        <sz val="12"/>
        <color indexed="8"/>
        <rFont val="Verdana"/>
        <family val="2"/>
      </rPr>
      <t>Currency in circulation</t>
    </r>
  </si>
  <si>
    <r>
      <t xml:space="preserve">      Depósitos transferibles - </t>
    </r>
    <r>
      <rPr>
        <sz val="12"/>
        <color indexed="8"/>
        <rFont val="Verdana"/>
        <family val="2"/>
      </rPr>
      <t>Transferable deposits</t>
    </r>
  </si>
  <si>
    <r>
      <t xml:space="preserve">      Otros depósitos - </t>
    </r>
    <r>
      <rPr>
        <sz val="12"/>
        <color indexed="8"/>
        <rFont val="Verdana"/>
        <family val="2"/>
      </rPr>
      <t>Other deposits</t>
    </r>
  </si>
  <si>
    <r>
      <t xml:space="preserve">      Valores distintos de acciones - </t>
    </r>
    <r>
      <rPr>
        <sz val="12"/>
        <color indexed="8"/>
        <rFont val="Verdana"/>
        <family val="2"/>
      </rPr>
      <t>Securities other than shares</t>
    </r>
  </si>
  <si>
    <r>
      <t xml:space="preserve">     Frente al Gobierno General - </t>
    </r>
    <r>
      <rPr>
        <sz val="12"/>
        <color indexed="8"/>
        <rFont val="Verdana"/>
        <family val="2"/>
      </rPr>
      <t>Claims on General Government</t>
    </r>
  </si>
  <si>
    <r>
      <t xml:space="preserve">        Gobierno Central neto - </t>
    </r>
    <r>
      <rPr>
        <sz val="12"/>
        <color indexed="8"/>
        <rFont val="Verdana"/>
        <family val="2"/>
      </rPr>
      <t>Net claims on Central Government</t>
    </r>
  </si>
  <si>
    <r>
      <t xml:space="preserve">            Valores emitidos por el Gobierno Central - </t>
    </r>
    <r>
      <rPr>
        <sz val="12"/>
        <color indexed="8"/>
        <rFont val="Verdana"/>
        <family val="2"/>
      </rPr>
      <t>Issued by Central Government</t>
    </r>
  </si>
  <si>
    <r>
      <t xml:space="preserve">        Gobierno estatal y local - </t>
    </r>
    <r>
      <rPr>
        <sz val="12"/>
        <color indexed="8"/>
        <rFont val="Verdana"/>
        <family val="2"/>
      </rPr>
      <t>Claims on state and local Governments</t>
    </r>
  </si>
  <si>
    <r>
      <t xml:space="preserve">Reservas internacionales netas - </t>
    </r>
    <r>
      <rPr>
        <b/>
        <sz val="12"/>
        <color indexed="8"/>
        <rFont val="Verdana"/>
        <family val="2"/>
      </rPr>
      <t>Net international reserves</t>
    </r>
  </si>
  <si>
    <r>
      <t xml:space="preserve">    Reservas internacionales brutas - </t>
    </r>
    <r>
      <rPr>
        <sz val="12"/>
        <color indexed="8"/>
        <rFont val="Verdana"/>
        <family val="2"/>
      </rPr>
      <t>Gross international reserves</t>
    </r>
  </si>
  <si>
    <r>
      <t xml:space="preserve">    Pasivos corto plazo - </t>
    </r>
    <r>
      <rPr>
        <sz val="12"/>
        <color indexed="8"/>
        <rFont val="Verdana"/>
        <family val="2"/>
      </rPr>
      <t>Short-term liabilities</t>
    </r>
  </si>
  <si>
    <r>
      <t xml:space="preserve">       Gobierno Central neto - </t>
    </r>
    <r>
      <rPr>
        <sz val="12"/>
        <color indexed="8"/>
        <rFont val="Verdana"/>
        <family val="2"/>
      </rPr>
      <t>Central Goverment (net)</t>
    </r>
  </si>
  <si>
    <r>
      <t xml:space="preserve">            Créditos - </t>
    </r>
    <r>
      <rPr>
        <sz val="12"/>
        <color indexed="8"/>
        <rFont val="Verdana"/>
        <family val="2"/>
      </rPr>
      <t>Credits</t>
    </r>
  </si>
  <si>
    <r>
      <t xml:space="preserve">            Bonos - </t>
    </r>
    <r>
      <rPr>
        <sz val="12"/>
        <color indexed="8"/>
        <rFont val="Verdana"/>
        <family val="2"/>
      </rPr>
      <t>Bonds</t>
    </r>
  </si>
  <si>
    <r>
      <t xml:space="preserve">            Depósitos - </t>
    </r>
    <r>
      <rPr>
        <sz val="12"/>
        <color indexed="8"/>
        <rFont val="Verdana"/>
        <family val="2"/>
      </rPr>
      <t>Deposits</t>
    </r>
  </si>
  <si>
    <r>
      <t xml:space="preserve">       Resto sector público - </t>
    </r>
    <r>
      <rPr>
        <sz val="12"/>
        <color indexed="8"/>
        <rFont val="Verdana"/>
        <family val="2"/>
      </rPr>
      <t>Other public sector</t>
    </r>
  </si>
  <si>
    <r>
      <t xml:space="preserve">         BND - </t>
    </r>
    <r>
      <rPr>
        <sz val="12"/>
        <color indexed="8"/>
        <rFont val="Verdana"/>
        <family val="2"/>
      </rPr>
      <t>BND</t>
    </r>
  </si>
  <si>
    <r>
      <t xml:space="preserve">         BANIC - </t>
    </r>
    <r>
      <rPr>
        <sz val="12"/>
        <color indexed="8"/>
        <rFont val="Verdana"/>
        <family val="2"/>
      </rPr>
      <t>BANIC</t>
    </r>
  </si>
  <si>
    <r>
      <t xml:space="preserve">         BP - </t>
    </r>
    <r>
      <rPr>
        <sz val="12"/>
        <color indexed="8"/>
        <rFont val="Verdana"/>
        <family val="2"/>
      </rPr>
      <t>BP</t>
    </r>
  </si>
  <si>
    <r>
      <t xml:space="preserve">       Programa recuperación de activos - </t>
    </r>
    <r>
      <rPr>
        <sz val="12"/>
        <color indexed="8"/>
        <rFont val="Verdana"/>
        <family val="2"/>
      </rPr>
      <t>Programa recuperación de activos</t>
    </r>
  </si>
  <si>
    <r>
      <t xml:space="preserve">Base monetaria - </t>
    </r>
    <r>
      <rPr>
        <b/>
        <sz val="12"/>
        <color indexed="8"/>
        <rFont val="Verdana"/>
        <family val="2"/>
      </rPr>
      <t>Monetary base</t>
    </r>
  </si>
  <si>
    <r>
      <t xml:space="preserve">    Emisión - </t>
    </r>
    <r>
      <rPr>
        <sz val="12"/>
        <color indexed="8"/>
        <rFont val="Verdana"/>
        <family val="2"/>
      </rPr>
      <t>Currency in circulation</t>
    </r>
  </si>
  <si>
    <r>
      <t xml:space="preserve">    Depósitos de encaje moneda nacional - </t>
    </r>
    <r>
      <rPr>
        <sz val="12"/>
        <color indexed="8"/>
        <rFont val="Verdana"/>
        <family val="2"/>
      </rPr>
      <t>Reserve requirement in local currency</t>
    </r>
  </si>
  <si>
    <r>
      <t xml:space="preserve">    Otras partidas netas - </t>
    </r>
    <r>
      <rPr>
        <sz val="12"/>
        <color indexed="8"/>
        <rFont val="Verdana"/>
        <family val="2"/>
      </rPr>
      <t>Other</t>
    </r>
  </si>
  <si>
    <r>
      <t xml:space="preserve">   Depósitos a la vista - </t>
    </r>
    <r>
      <rPr>
        <sz val="12"/>
        <color indexed="8"/>
        <rFont val="Verdana"/>
        <family val="2"/>
      </rPr>
      <t>Demand deposits</t>
    </r>
  </si>
  <si>
    <r>
      <t xml:space="preserve">   Depósitos de ahorro - </t>
    </r>
    <r>
      <rPr>
        <sz val="12"/>
        <color indexed="8"/>
        <rFont val="Verdana"/>
        <family val="2"/>
      </rPr>
      <t>Savings deposits</t>
    </r>
  </si>
  <si>
    <r>
      <t xml:space="preserve">   Depósitos a plazo -</t>
    </r>
    <r>
      <rPr>
        <sz val="12"/>
        <color indexed="8"/>
        <rFont val="Verdana"/>
        <family val="2"/>
      </rPr>
      <t xml:space="preserve"> Time deposits</t>
    </r>
  </si>
  <si>
    <r>
      <t xml:space="preserve">   Depositos en moneda extranjera -</t>
    </r>
    <r>
      <rPr>
        <sz val="12"/>
        <color indexed="8"/>
        <rFont val="Verdana"/>
        <family val="2"/>
      </rPr>
      <t xml:space="preserve"> Deposits in foreign currency</t>
    </r>
  </si>
  <si>
    <r>
      <t xml:space="preserve">    Pasivos frente a no residentes -</t>
    </r>
    <r>
      <rPr>
        <sz val="12"/>
        <color indexed="8"/>
        <rFont val="Verdana"/>
        <family val="2"/>
      </rPr>
      <t xml:space="preserve"> Liabilities to non-residents</t>
    </r>
  </si>
  <si>
    <r>
      <t xml:space="preserve">       Gobierno Central neto - </t>
    </r>
    <r>
      <rPr>
        <sz val="12"/>
        <color indexed="8"/>
        <rFont val="Verdana"/>
        <family val="2"/>
      </rPr>
      <t>Net claims on central government</t>
    </r>
  </si>
  <si>
    <r>
      <t xml:space="preserve">            Préstamos - </t>
    </r>
    <r>
      <rPr>
        <sz val="12"/>
        <color indexed="8"/>
        <rFont val="Verdana"/>
        <family val="2"/>
      </rPr>
      <t>Credits</t>
    </r>
  </si>
  <si>
    <r>
      <t xml:space="preserve">     Frente a sociedades públicas no financieras netos - </t>
    </r>
    <r>
      <rPr>
        <sz val="12"/>
        <color indexed="8"/>
        <rFont val="Verdana"/>
        <family val="2"/>
      </rPr>
      <t>Net claims on non-financial public sector</t>
    </r>
  </si>
  <si>
    <r>
      <t xml:space="preserve">     Frente a sociedades de depósitos - </t>
    </r>
    <r>
      <rPr>
        <sz val="12"/>
        <color indexed="8"/>
        <rFont val="Verdana"/>
        <family val="2"/>
      </rPr>
      <t>Claims on depository institutions</t>
    </r>
  </si>
  <si>
    <r>
      <t xml:space="preserve">     Otras partidas netas - </t>
    </r>
    <r>
      <rPr>
        <sz val="12"/>
        <color indexed="8"/>
        <rFont val="Verdana"/>
        <family val="2"/>
      </rPr>
      <t>Other</t>
    </r>
  </si>
  <si>
    <r>
      <t xml:space="preserve">Base monetaria ampliada - </t>
    </r>
    <r>
      <rPr>
        <b/>
        <sz val="12"/>
        <color indexed="8"/>
        <rFont val="Verdana"/>
        <family val="2"/>
      </rPr>
      <t>Broad money</t>
    </r>
  </si>
  <si>
    <r>
      <t xml:space="preserve">    Emisión Central - </t>
    </r>
    <r>
      <rPr>
        <sz val="12"/>
        <color indexed="8"/>
        <rFont val="Verdana"/>
        <family val="2"/>
      </rPr>
      <t>bank-issued currency</t>
    </r>
  </si>
  <si>
    <r>
      <t xml:space="preserve">    Pasivos frente a OSD - </t>
    </r>
    <r>
      <rPr>
        <sz val="12"/>
        <color indexed="8"/>
        <rFont val="Verdana"/>
        <family val="2"/>
      </rPr>
      <t>Liabilities to other depository institutions</t>
    </r>
  </si>
  <si>
    <r>
      <t xml:space="preserve">    Depósitos transferibles - </t>
    </r>
    <r>
      <rPr>
        <sz val="12"/>
        <color indexed="8"/>
        <rFont val="Verdana"/>
        <family val="2"/>
      </rPr>
      <t>Transferable deposits</t>
    </r>
  </si>
  <si>
    <r>
      <t xml:space="preserve">    Valores distintos de acciones - </t>
    </r>
    <r>
      <rPr>
        <sz val="12"/>
        <color indexed="8"/>
        <rFont val="Verdana"/>
        <family val="2"/>
      </rPr>
      <t>Securities other than shares</t>
    </r>
  </si>
  <si>
    <r>
      <t xml:space="preserve">    Pasivos frente a no residentes - </t>
    </r>
    <r>
      <rPr>
        <sz val="12"/>
        <color indexed="8"/>
        <rFont val="Verdana"/>
        <family val="2"/>
      </rPr>
      <t>Liabilities to non-residents</t>
    </r>
  </si>
  <si>
    <r>
      <t xml:space="preserve">            Valores emitidos por el Gobierno Central - </t>
    </r>
    <r>
      <rPr>
        <sz val="12"/>
        <color indexed="8"/>
        <rFont val="Verdana"/>
        <family val="2"/>
      </rPr>
      <t>Securities Issued by central government</t>
    </r>
  </si>
  <si>
    <r>
      <t xml:space="preserve">       Gobierno estatal y local - </t>
    </r>
    <r>
      <rPr>
        <sz val="12"/>
        <color indexed="8"/>
        <rFont val="Verdana"/>
        <family val="2"/>
      </rPr>
      <t>Claims on state and local governmets</t>
    </r>
  </si>
  <si>
    <r>
      <t xml:space="preserve">    Frente a sociedades públicas no financieras netos - </t>
    </r>
    <r>
      <rPr>
        <sz val="12"/>
        <color indexed="8"/>
        <rFont val="Verdana"/>
        <family val="2"/>
      </rPr>
      <t>Net credit to non-financial public companies</t>
    </r>
  </si>
  <si>
    <r>
      <t xml:space="preserve">    Frente al Banco Central - </t>
    </r>
    <r>
      <rPr>
        <sz val="12"/>
        <color indexed="8"/>
        <rFont val="Verdana"/>
        <family val="2"/>
      </rPr>
      <t>Claims on central bank</t>
    </r>
  </si>
  <si>
    <r>
      <t xml:space="preserve">    Títulos frente al Banco Central - </t>
    </r>
    <r>
      <rPr>
        <sz val="12"/>
        <color indexed="8"/>
        <rFont val="Verdana"/>
        <family val="2"/>
      </rPr>
      <t>Central bank securities</t>
    </r>
  </si>
  <si>
    <r>
      <t xml:space="preserve">    Pasivos con otras sociedades financieras - </t>
    </r>
    <r>
      <rPr>
        <sz val="12"/>
        <color indexed="8"/>
        <rFont val="Verdana"/>
        <family val="2"/>
      </rPr>
      <t>Liabilities with other financial institutions</t>
    </r>
  </si>
  <si>
    <r>
      <t xml:space="preserve">    Frente al sector privado - </t>
    </r>
    <r>
      <rPr>
        <sz val="12"/>
        <color indexed="8"/>
        <rFont val="Verdana"/>
        <family val="2"/>
      </rPr>
      <t>To the private sector</t>
    </r>
  </si>
  <si>
    <r>
      <t xml:space="preserve">    Frente a otros sectores - </t>
    </r>
    <r>
      <rPr>
        <sz val="12"/>
        <color indexed="8"/>
        <rFont val="Verdana"/>
        <family val="2"/>
      </rPr>
      <t>To other sectors</t>
    </r>
  </si>
  <si>
    <r>
      <t xml:space="preserve">Pasivos sector privado - </t>
    </r>
    <r>
      <rPr>
        <sz val="12"/>
        <color indexed="8"/>
        <rFont val="Verdana"/>
        <family val="2"/>
      </rPr>
      <t>Liabialities to the private sector</t>
    </r>
  </si>
  <si>
    <r>
      <t xml:space="preserve">   Depósitos transferibles - </t>
    </r>
    <r>
      <rPr>
        <sz val="12"/>
        <color indexed="8"/>
        <rFont val="Verdana"/>
        <family val="2"/>
      </rPr>
      <t>Transferable deposits</t>
    </r>
  </si>
  <si>
    <r>
      <t xml:space="preserve">   Otros depósitos - </t>
    </r>
    <r>
      <rPr>
        <sz val="12"/>
        <color indexed="8"/>
        <rFont val="Verdana"/>
        <family val="2"/>
      </rPr>
      <t>Other deposits</t>
    </r>
  </si>
  <si>
    <r>
      <t xml:space="preserve">       Programa recuperación de activos - </t>
    </r>
    <r>
      <rPr>
        <sz val="12"/>
        <color indexed="8"/>
        <rFont val="Verdana"/>
        <family val="2"/>
      </rPr>
      <t>Asset Recovery Program</t>
    </r>
  </si>
  <si>
    <r>
      <t xml:space="preserve">     Frente a otras sociedades de depósitos - </t>
    </r>
    <r>
      <rPr>
        <sz val="12"/>
        <color indexed="8"/>
        <rFont val="Verdana"/>
        <family val="2"/>
      </rPr>
      <t>Claims on other depository institutions</t>
    </r>
  </si>
  <si>
    <r>
      <t xml:space="preserve">   Otros partidas netas - </t>
    </r>
    <r>
      <rPr>
        <sz val="12"/>
        <color indexed="8"/>
        <rFont val="Verdana"/>
        <family val="2"/>
      </rPr>
      <t>Other</t>
    </r>
  </si>
  <si>
    <r>
      <t xml:space="preserve">       Gobierno Central neto - </t>
    </r>
    <r>
      <rPr>
        <sz val="12"/>
        <color indexed="8"/>
        <rFont val="Verdana"/>
        <family val="2"/>
      </rPr>
      <t>Net claims on Central Government</t>
    </r>
  </si>
  <si>
    <t>I. Ingresos financieros - Financial income</t>
  </si>
  <si>
    <r>
      <t xml:space="preserve">     Intereses recibidos del exterior - </t>
    </r>
    <r>
      <rPr>
        <sz val="12"/>
        <color indexed="8"/>
        <rFont val="Verdana"/>
        <family val="2"/>
      </rPr>
      <t>Interests from abroad</t>
    </r>
  </si>
  <si>
    <r>
      <t xml:space="preserve">     Intereses recibidos por préstamos - </t>
    </r>
    <r>
      <rPr>
        <sz val="12"/>
        <color indexed="8"/>
        <rFont val="Verdana"/>
        <family val="2"/>
      </rPr>
      <t>Interests from credits</t>
    </r>
  </si>
  <si>
    <r>
      <t xml:space="preserve">     Intereses por bonos del tesoro - </t>
    </r>
    <r>
      <rPr>
        <sz val="12"/>
        <color indexed="8"/>
        <rFont val="Verdana"/>
        <family val="2"/>
      </rPr>
      <t>Interests from treasury bonds</t>
    </r>
  </si>
  <si>
    <r>
      <t xml:space="preserve">     Bonos de asistencia al BANADES - </t>
    </r>
    <r>
      <rPr>
        <sz val="12"/>
        <color indexed="8"/>
        <rFont val="Verdana"/>
        <family val="2"/>
      </rPr>
      <t>Financial assistance to national development bank (BANADES)</t>
    </r>
  </si>
  <si>
    <r>
      <t xml:space="preserve">     Cuenta reguladora de Admon. Cartera -</t>
    </r>
    <r>
      <rPr>
        <sz val="12"/>
        <color indexed="8"/>
        <rFont val="Verdana"/>
        <family val="2"/>
      </rPr>
      <t xml:space="preserve"> Portfolio management regulatory account</t>
    </r>
  </si>
  <si>
    <r>
      <t xml:space="preserve">     Otros - </t>
    </r>
    <r>
      <rPr>
        <sz val="12"/>
        <color indexed="8"/>
        <rFont val="Verdana"/>
        <family val="2"/>
      </rPr>
      <t>Other</t>
    </r>
  </si>
  <si>
    <r>
      <t xml:space="preserve">     Fluctuación bono MTI - </t>
    </r>
    <r>
      <rPr>
        <sz val="12"/>
        <color indexed="8"/>
        <rFont val="Verdana"/>
        <family val="2"/>
      </rPr>
      <t>MTI bond fluctuation</t>
    </r>
  </si>
  <si>
    <t>II. Egresos financieros - Financial expenditures</t>
  </si>
  <si>
    <r>
      <t xml:space="preserve">      Intereses por deuda externa - </t>
    </r>
    <r>
      <rPr>
        <sz val="12"/>
        <color indexed="8"/>
        <rFont val="Verdana"/>
        <family val="2"/>
      </rPr>
      <t>External debt interest payments</t>
    </r>
  </si>
  <si>
    <r>
      <t xml:space="preserve">      Intereses por BOMEX - </t>
    </r>
    <r>
      <rPr>
        <sz val="12"/>
        <color indexed="8"/>
        <rFont val="Verdana"/>
        <family val="2"/>
      </rPr>
      <t>Dollar-denominated bonds (BOMEX) interest payments</t>
    </r>
  </si>
  <si>
    <r>
      <t xml:space="preserve">      Certificado negociable de inversión - </t>
    </r>
    <r>
      <rPr>
        <sz val="12"/>
        <color indexed="8"/>
        <rFont val="Verdana"/>
        <family val="2"/>
      </rPr>
      <t>Negotiable investment certificates</t>
    </r>
  </si>
  <si>
    <r>
      <t xml:space="preserve">      Letras del BCN - </t>
    </r>
    <r>
      <rPr>
        <sz val="12"/>
        <color indexed="8"/>
        <rFont val="Verdana"/>
        <family val="2"/>
      </rPr>
      <t>Central Bank bills</t>
    </r>
  </si>
  <si>
    <r>
      <t xml:space="preserve">      Pagos FMI, cargos netos - </t>
    </r>
    <r>
      <rPr>
        <sz val="12"/>
        <color indexed="8"/>
        <rFont val="Verdana"/>
        <family val="2"/>
      </rPr>
      <t>IMF payments, net payments</t>
    </r>
  </si>
  <si>
    <r>
      <t xml:space="preserve">      Intereses por  depósitos ME - </t>
    </r>
    <r>
      <rPr>
        <sz val="12"/>
        <color indexed="8"/>
        <rFont val="Verdana"/>
        <family val="2"/>
      </rPr>
      <t>Interests from foreign currency deposits</t>
    </r>
  </si>
  <si>
    <r>
      <t xml:space="preserve">      Títulos especiales de inversión (TEI) -</t>
    </r>
    <r>
      <rPr>
        <sz val="12"/>
        <color indexed="8"/>
        <rFont val="Verdana"/>
        <family val="2"/>
      </rPr>
      <t xml:space="preserve"> Central Government investment securities (TEI)</t>
    </r>
  </si>
  <si>
    <r>
      <t xml:space="preserve">      Depósitos a plazo - </t>
    </r>
    <r>
      <rPr>
        <sz val="12"/>
        <color indexed="8"/>
        <rFont val="Verdana"/>
        <family val="2"/>
      </rPr>
      <t>Time deposits</t>
    </r>
  </si>
  <si>
    <r>
      <t xml:space="preserve">      Títulos especiales de liquidez (TEL) - </t>
    </r>
    <r>
      <rPr>
        <sz val="12"/>
        <color indexed="8"/>
        <rFont val="Verdana"/>
        <family val="2"/>
      </rPr>
      <t>Special liquidity bonds (TEL)</t>
    </r>
  </si>
  <si>
    <r>
      <t xml:space="preserve">      Comisión FNI -</t>
    </r>
    <r>
      <rPr>
        <sz val="12"/>
        <color indexed="8"/>
        <rFont val="Verdana"/>
        <family val="2"/>
      </rPr>
      <t xml:space="preserve"> Nicaraguan investment financial institution commission</t>
    </r>
  </si>
  <si>
    <r>
      <t xml:space="preserve">      Otros egresos - </t>
    </r>
    <r>
      <rPr>
        <sz val="12"/>
        <color indexed="8"/>
        <rFont val="Verdana"/>
        <family val="2"/>
      </rPr>
      <t>Other expenditures</t>
    </r>
  </si>
  <si>
    <r>
      <t xml:space="preserve">      Encaje legal - </t>
    </r>
    <r>
      <rPr>
        <sz val="12"/>
        <color indexed="8"/>
        <rFont val="Verdana"/>
        <family val="2"/>
      </rPr>
      <t>Reserve requirement</t>
    </r>
  </si>
  <si>
    <r>
      <t>III. Utilidad o pérdida financiera -</t>
    </r>
    <r>
      <rPr>
        <b/>
        <sz val="12"/>
        <color indexed="8"/>
        <rFont val="Verdana"/>
        <family val="2"/>
      </rPr>
      <t xml:space="preserve"> Financial profits/losses</t>
    </r>
  </si>
  <si>
    <r>
      <t xml:space="preserve">IV. Ingresos operacionales - </t>
    </r>
    <r>
      <rPr>
        <b/>
        <sz val="12"/>
        <color indexed="8"/>
        <rFont val="Verdana"/>
        <family val="2"/>
      </rPr>
      <t>Operational income</t>
    </r>
  </si>
  <si>
    <r>
      <t xml:space="preserve">V. Gastos por serv.banc.extranj.- </t>
    </r>
    <r>
      <rPr>
        <b/>
        <sz val="12"/>
        <color indexed="8"/>
        <rFont val="Verdana"/>
        <family val="2"/>
      </rPr>
      <t>Foreingn bank service charges</t>
    </r>
  </si>
  <si>
    <r>
      <t xml:space="preserve">VI. Egresos operacionales - </t>
    </r>
    <r>
      <rPr>
        <b/>
        <sz val="12"/>
        <color indexed="8"/>
        <rFont val="Verdana"/>
        <family val="2"/>
      </rPr>
      <t>Operational expenditures</t>
    </r>
  </si>
  <si>
    <r>
      <t xml:space="preserve">VII. Utilidad o pérdida operacional - </t>
    </r>
    <r>
      <rPr>
        <b/>
        <sz val="12"/>
        <color indexed="8"/>
        <rFont val="Verdana"/>
        <family val="2"/>
      </rPr>
      <t>Operational profits/losses</t>
    </r>
  </si>
  <si>
    <r>
      <t xml:space="preserve">IX. Otros movimientos netos - </t>
    </r>
    <r>
      <rPr>
        <b/>
        <sz val="12"/>
        <color indexed="8"/>
        <rFont val="Verdana"/>
        <family val="2"/>
      </rPr>
      <t>Other net movements</t>
    </r>
  </si>
  <si>
    <r>
      <t xml:space="preserve">          Pago Bono algodonero -</t>
    </r>
    <r>
      <rPr>
        <sz val="12"/>
        <color indexed="8"/>
        <rFont val="Verdana"/>
        <family val="2"/>
      </rPr>
      <t xml:space="preserve"> Cotton bond payment</t>
    </r>
  </si>
  <si>
    <r>
      <t xml:space="preserve">          Intereses netos por mora - </t>
    </r>
    <r>
      <rPr>
        <sz val="12"/>
        <color indexed="8"/>
        <rFont val="Verdana"/>
        <family val="2"/>
      </rPr>
      <t>Net interest from arrears</t>
    </r>
  </si>
  <si>
    <r>
      <t xml:space="preserve">X. Utilidad o pérdida del período - </t>
    </r>
    <r>
      <rPr>
        <b/>
        <sz val="12"/>
        <color indexed="8"/>
        <rFont val="Verdana"/>
        <family val="2"/>
      </rPr>
      <t>Period profits/losses</t>
    </r>
  </si>
  <si>
    <r>
      <t xml:space="preserve">Resto del sistema financiero - </t>
    </r>
    <r>
      <rPr>
        <b/>
        <sz val="12"/>
        <color indexed="8"/>
        <rFont val="Verdana"/>
        <family val="2"/>
      </rPr>
      <t>Rest of the financial system</t>
    </r>
  </si>
  <si>
    <r>
      <t xml:space="preserve">Activos externos netos (2+12) - </t>
    </r>
    <r>
      <rPr>
        <b/>
        <sz val="12"/>
        <color indexed="8"/>
        <rFont val="Verdana"/>
        <family val="2"/>
      </rPr>
      <t>Net foreign assets (2+12)</t>
    </r>
  </si>
  <si>
    <r>
      <t xml:space="preserve">RIN (3-9) - </t>
    </r>
    <r>
      <rPr>
        <sz val="12"/>
        <color indexed="8"/>
        <rFont val="Verdana"/>
        <family val="2"/>
      </rPr>
      <t>Net international reserves (3-9)</t>
    </r>
  </si>
  <si>
    <r>
      <t xml:space="preserve">RIB (4+8) - </t>
    </r>
    <r>
      <rPr>
        <sz val="12"/>
        <color indexed="8"/>
        <rFont val="Verdana"/>
        <family val="2"/>
      </rPr>
      <t>Gross international reserves (4+8)</t>
    </r>
  </si>
  <si>
    <r>
      <t xml:space="preserve">Fondos de trabajo (5+6+7) - </t>
    </r>
    <r>
      <rPr>
        <sz val="12"/>
        <color indexed="8"/>
        <rFont val="Verdana"/>
        <family val="2"/>
      </rPr>
      <t>Working funds (5+6+7)</t>
    </r>
  </si>
  <si>
    <r>
      <t xml:space="preserve">       Depósitos en el exterior - </t>
    </r>
    <r>
      <rPr>
        <sz val="12"/>
        <color indexed="8"/>
        <rFont val="Verdana"/>
        <family val="2"/>
      </rPr>
      <t>Deposits abroad</t>
    </r>
  </si>
  <si>
    <r>
      <t xml:space="preserve">       Billetes y monedas - </t>
    </r>
    <r>
      <rPr>
        <sz val="12"/>
        <color indexed="8"/>
        <rFont val="Verdana"/>
        <family val="2"/>
      </rPr>
      <t>Bills and coins</t>
    </r>
  </si>
  <si>
    <r>
      <t xml:space="preserve">       Remesas en tránsito - </t>
    </r>
    <r>
      <rPr>
        <sz val="12"/>
        <color indexed="8"/>
        <rFont val="Verdana"/>
        <family val="2"/>
      </rPr>
      <t>Remittance of funds in transit</t>
    </r>
  </si>
  <si>
    <r>
      <t xml:space="preserve">Otros activos - </t>
    </r>
    <r>
      <rPr>
        <sz val="12"/>
        <color indexed="8"/>
        <rFont val="Verdana"/>
        <family val="2"/>
      </rPr>
      <t>Other assets</t>
    </r>
  </si>
  <si>
    <r>
      <t xml:space="preserve">Pasivos de reservas (10+11) - </t>
    </r>
    <r>
      <rPr>
        <sz val="12"/>
        <color indexed="8"/>
        <rFont val="Verdana"/>
        <family val="2"/>
      </rPr>
      <t>Reserve liabilities (10+11)</t>
    </r>
  </si>
  <si>
    <r>
      <t xml:space="preserve">      Uso del crédito del FMI - </t>
    </r>
    <r>
      <rPr>
        <sz val="12"/>
        <color indexed="8"/>
        <rFont val="Verdana"/>
        <family val="2"/>
      </rPr>
      <t>IMF credit</t>
    </r>
  </si>
  <si>
    <r>
      <t xml:space="preserve">      Otros pasivos - </t>
    </r>
    <r>
      <rPr>
        <sz val="12"/>
        <color indexed="8"/>
        <rFont val="Verdana"/>
        <family val="2"/>
      </rPr>
      <t>Other liabilities</t>
    </r>
  </si>
  <si>
    <r>
      <t xml:space="preserve">Otras activos y pasivos netos - </t>
    </r>
    <r>
      <rPr>
        <sz val="12"/>
        <color indexed="8"/>
        <rFont val="Verdana"/>
        <family val="2"/>
      </rPr>
      <t>Other net assets and liabilities</t>
    </r>
  </si>
  <si>
    <r>
      <t xml:space="preserve">Activos externos netos (14+17) - </t>
    </r>
    <r>
      <rPr>
        <b/>
        <sz val="12"/>
        <color indexed="8"/>
        <rFont val="Verdana"/>
        <family val="2"/>
      </rPr>
      <t>Net external assets (14+17)</t>
    </r>
  </si>
  <si>
    <r>
      <t xml:space="preserve">RIN (15-16) - </t>
    </r>
    <r>
      <rPr>
        <sz val="12"/>
        <color indexed="8"/>
        <rFont val="Verdana"/>
        <family val="2"/>
      </rPr>
      <t>Net international reserves (15-16)</t>
    </r>
  </si>
  <si>
    <r>
      <t xml:space="preserve">    RIB - </t>
    </r>
    <r>
      <rPr>
        <sz val="12"/>
        <color indexed="8"/>
        <rFont val="Verdana"/>
        <family val="2"/>
      </rPr>
      <t>Gross international reserves</t>
    </r>
  </si>
  <si>
    <r>
      <t xml:space="preserve">    Pasivos de reservas - </t>
    </r>
    <r>
      <rPr>
        <sz val="12"/>
        <color indexed="8"/>
        <rFont val="Verdana"/>
        <family val="2"/>
      </rPr>
      <t>Reserve liabilities</t>
    </r>
  </si>
  <si>
    <r>
      <t xml:space="preserve">Otros activos y pasivos netos - </t>
    </r>
    <r>
      <rPr>
        <sz val="12"/>
        <color indexed="8"/>
        <rFont val="Verdana"/>
        <family val="2"/>
      </rPr>
      <t>Other net assets and liabilities</t>
    </r>
  </si>
  <si>
    <r>
      <t xml:space="preserve">Depósitos - </t>
    </r>
    <r>
      <rPr>
        <sz val="12"/>
        <color indexed="8"/>
        <rFont val="Verdana"/>
        <family val="2"/>
      </rPr>
      <t>Deposits</t>
    </r>
  </si>
  <si>
    <r>
      <t xml:space="preserve">      Moneda nacional - </t>
    </r>
    <r>
      <rPr>
        <sz val="12"/>
        <color indexed="8"/>
        <rFont val="Verdana"/>
        <family val="2"/>
      </rPr>
      <t>Domestic currency</t>
    </r>
  </si>
  <si>
    <r>
      <t xml:space="preserve">Línea de asistencia al BANADES - </t>
    </r>
    <r>
      <rPr>
        <sz val="12"/>
        <color indexed="8"/>
        <rFont val="Verdana"/>
        <family val="2"/>
      </rPr>
      <t>Financial assistance to national development bank (BANADES)</t>
    </r>
  </si>
  <si>
    <r>
      <t xml:space="preserve">Línea de asistencia al Banco Popular - </t>
    </r>
    <r>
      <rPr>
        <sz val="12"/>
        <color indexed="8"/>
        <rFont val="Verdana"/>
        <family val="2"/>
      </rPr>
      <t>Financial assistance to Banco Popular</t>
    </r>
  </si>
  <si>
    <r>
      <t xml:space="preserve">Venta de cartera de la CLC - </t>
    </r>
    <r>
      <rPr>
        <sz val="12"/>
        <color indexed="8"/>
        <rFont val="Verdana"/>
        <family val="2"/>
      </rPr>
      <t xml:space="preserve">Sale of asset liquidation commision's (CLC's) portfolio </t>
    </r>
  </si>
  <si>
    <r>
      <t xml:space="preserve">Bonos Bancarios - </t>
    </r>
    <r>
      <rPr>
        <sz val="12"/>
        <color indexed="8"/>
        <rFont val="Verdana"/>
        <family val="2"/>
      </rPr>
      <t>Central bank long-term bonds (bonos bancarios)</t>
    </r>
  </si>
  <si>
    <r>
      <t xml:space="preserve">Linea de asistencia  Banco Popular - </t>
    </r>
    <r>
      <rPr>
        <sz val="12"/>
        <color indexed="8"/>
        <rFont val="Verdana"/>
        <family val="2"/>
      </rPr>
      <t>Financial assistance to Banco Popular</t>
    </r>
  </si>
  <si>
    <r>
      <t xml:space="preserve">Bono de Capitalización - </t>
    </r>
    <r>
      <rPr>
        <sz val="12"/>
        <color indexed="8"/>
        <rFont val="Verdana"/>
        <family val="2"/>
      </rPr>
      <t>Central Bank capitalization bonds</t>
    </r>
  </si>
  <si>
    <r>
      <t xml:space="preserve">Títulos especiales de inversión (TEI) - </t>
    </r>
    <r>
      <rPr>
        <sz val="12"/>
        <color indexed="8"/>
        <rFont val="Verdana"/>
        <family val="2"/>
      </rPr>
      <t>Central government investment securities (TEI)</t>
    </r>
  </si>
  <si>
    <r>
      <t xml:space="preserve">     Emisión - </t>
    </r>
    <r>
      <rPr>
        <b/>
        <sz val="12"/>
        <color indexed="8"/>
        <rFont val="Verdana"/>
        <family val="2"/>
      </rPr>
      <t>Central bank-issued currency</t>
    </r>
  </si>
  <si>
    <r>
      <t xml:space="preserve">      Caja - </t>
    </r>
    <r>
      <rPr>
        <sz val="12"/>
        <color indexed="8"/>
        <rFont val="Verdana"/>
        <family val="2"/>
      </rPr>
      <t>Depository institutions' holdings of domestic currency</t>
    </r>
  </si>
  <si>
    <r>
      <t xml:space="preserve">     Encaje en moneda nacional -</t>
    </r>
    <r>
      <rPr>
        <b/>
        <sz val="12"/>
        <color indexed="8"/>
        <rFont val="Verdana"/>
        <family val="2"/>
      </rPr>
      <t xml:space="preserve"> Reserve requirement-domestic currency</t>
    </r>
  </si>
  <si>
    <r>
      <t xml:space="preserve">      Requerido - </t>
    </r>
    <r>
      <rPr>
        <sz val="12"/>
        <color indexed="8"/>
        <rFont val="Verdana"/>
        <family val="2"/>
      </rPr>
      <t>Required</t>
    </r>
  </si>
  <si>
    <r>
      <t xml:space="preserve">      Excedente - </t>
    </r>
    <r>
      <rPr>
        <sz val="12"/>
        <color indexed="8"/>
        <rFont val="Verdana"/>
        <family val="2"/>
      </rPr>
      <t>Excess</t>
    </r>
  </si>
  <si>
    <r>
      <t xml:space="preserve">Depósitos totales - </t>
    </r>
    <r>
      <rPr>
        <sz val="12"/>
        <color indexed="8"/>
        <rFont val="Verdana"/>
        <family val="2"/>
      </rPr>
      <t>Total deposits</t>
    </r>
  </si>
  <si>
    <r>
      <t xml:space="preserve">Promedio depósitos sujetos a encaje - </t>
    </r>
    <r>
      <rPr>
        <sz val="12"/>
        <color indexed="8"/>
        <rFont val="Verdana"/>
        <family val="2"/>
      </rPr>
      <t>Deposits subject to reserve requirement (average)</t>
    </r>
  </si>
  <si>
    <r>
      <t xml:space="preserve">Encaje requerido - </t>
    </r>
    <r>
      <rPr>
        <sz val="12"/>
        <color indexed="8"/>
        <rFont val="Verdana"/>
        <family val="2"/>
      </rPr>
      <t>Reserve requirement (rr)</t>
    </r>
  </si>
  <si>
    <r>
      <t xml:space="preserve">Encaje remunerado - </t>
    </r>
    <r>
      <rPr>
        <sz val="12"/>
        <color indexed="8"/>
        <rFont val="Verdana"/>
        <family val="2"/>
      </rPr>
      <t>Reserves subject to interest payments (rsip)</t>
    </r>
  </si>
  <si>
    <r>
      <t xml:space="preserve">Encaje no remunerado - </t>
    </r>
    <r>
      <rPr>
        <sz val="12"/>
        <color indexed="8"/>
        <rFont val="Verdana"/>
        <family val="2"/>
      </rPr>
      <t>Reserves not subject to interest payments (rnsip)</t>
    </r>
  </si>
  <si>
    <r>
      <t xml:space="preserve">Excedente o déficit (E. no rem+E.rem-E.req) - </t>
    </r>
    <r>
      <rPr>
        <sz val="12"/>
        <color indexed="8"/>
        <rFont val="Verdana"/>
        <family val="2"/>
      </rPr>
      <t>Excess or deficit reserves (rsip+ rnsip-rr)</t>
    </r>
  </si>
  <si>
    <r>
      <t xml:space="preserve">Tasa requerida (en porcentaje) - </t>
    </r>
    <r>
      <rPr>
        <sz val="12"/>
        <color indexed="8"/>
        <rFont val="Verdana"/>
        <family val="2"/>
      </rPr>
      <t>Reserve requirement ratio (%)</t>
    </r>
  </si>
  <si>
    <r>
      <t xml:space="preserve">Tasa efectiva  (en porcentaje) - </t>
    </r>
    <r>
      <rPr>
        <sz val="12"/>
        <color indexed="8"/>
        <rFont val="Verdana"/>
        <family val="2"/>
      </rPr>
      <t>Effective reserve ratio (%)</t>
    </r>
  </si>
  <si>
    <r>
      <t xml:space="preserve">1. Numerario - </t>
    </r>
    <r>
      <rPr>
        <sz val="12"/>
        <color indexed="8"/>
        <rFont val="Verdana"/>
        <family val="2"/>
      </rPr>
      <t>Currency in circulation</t>
    </r>
  </si>
  <si>
    <r>
      <t xml:space="preserve">2. Depósitos a la vista - </t>
    </r>
    <r>
      <rPr>
        <sz val="12"/>
        <color indexed="8"/>
        <rFont val="Verdana"/>
        <family val="2"/>
      </rPr>
      <t>Demand deposits</t>
    </r>
  </si>
  <si>
    <r>
      <t xml:space="preserve">    3.1 Ahorro- </t>
    </r>
    <r>
      <rPr>
        <sz val="12"/>
        <color indexed="8"/>
        <rFont val="Verdana"/>
        <family val="2"/>
      </rPr>
      <t>Savings</t>
    </r>
  </si>
  <si>
    <r>
      <t xml:space="preserve">    3.2 A plazo - </t>
    </r>
    <r>
      <rPr>
        <sz val="12"/>
        <color indexed="8"/>
        <rFont val="Verdana"/>
        <family val="2"/>
      </rPr>
      <t>Time</t>
    </r>
  </si>
  <si>
    <r>
      <t xml:space="preserve">2. Depósitos transferibles de residentes - </t>
    </r>
    <r>
      <rPr>
        <sz val="12"/>
        <color indexed="8"/>
        <rFont val="Verdana"/>
        <family val="2"/>
      </rPr>
      <t>Resident's transferable deposits</t>
    </r>
  </si>
  <si>
    <r>
      <t xml:space="preserve">3. Otras obligaciones con el público - </t>
    </r>
    <r>
      <rPr>
        <sz val="12"/>
        <color indexed="8"/>
        <rFont val="Verdana"/>
        <family val="2"/>
      </rPr>
      <t>Other liabilities with the public</t>
    </r>
  </si>
  <si>
    <r>
      <t xml:space="preserve">4. Valores emitidos por el BCN en poder residentes - </t>
    </r>
    <r>
      <rPr>
        <sz val="12"/>
        <color indexed="8"/>
        <rFont val="Verdana"/>
        <family val="2"/>
      </rPr>
      <t>Central Bank securities owned by residents</t>
    </r>
  </si>
  <si>
    <r>
      <t xml:space="preserve">5. Depósitos de no residentes en M.N. - </t>
    </r>
    <r>
      <rPr>
        <sz val="12"/>
        <color indexed="8"/>
        <rFont val="Verdana"/>
        <family val="2"/>
      </rPr>
      <t>Non-resident deposits in domestic currency</t>
    </r>
  </si>
  <si>
    <r>
      <t xml:space="preserve">6. Depósitos de no residentes en M.E. - </t>
    </r>
    <r>
      <rPr>
        <sz val="12"/>
        <color indexed="8"/>
        <rFont val="Verdana"/>
        <family val="2"/>
      </rPr>
      <t>Non-resident deposits in foreign currency</t>
    </r>
  </si>
  <si>
    <r>
      <t xml:space="preserve">2.1  Moneda nacional - </t>
    </r>
    <r>
      <rPr>
        <sz val="12"/>
        <color indexed="8"/>
        <rFont val="Verdana"/>
        <family val="2"/>
      </rPr>
      <t>Domestic currency</t>
    </r>
  </si>
  <si>
    <r>
      <t xml:space="preserve">2.2  Moneda extranjera - </t>
    </r>
    <r>
      <rPr>
        <sz val="12"/>
        <color indexed="8"/>
        <rFont val="Verdana"/>
        <family val="2"/>
      </rPr>
      <t>Foreign curency</t>
    </r>
  </si>
  <si>
    <r>
      <t xml:space="preserve">  2. Depósitos transferibles del SPNF - </t>
    </r>
    <r>
      <rPr>
        <sz val="12"/>
        <color indexed="8"/>
        <rFont val="Verdana"/>
        <family val="2"/>
      </rPr>
      <t>NFPS transferable deposits</t>
    </r>
  </si>
  <si>
    <r>
      <t xml:space="preserve">  3. Cuasidinero sector privado - </t>
    </r>
    <r>
      <rPr>
        <sz val="12"/>
        <color indexed="8"/>
        <rFont val="Verdana"/>
        <family val="2"/>
      </rPr>
      <t>Cuasidinero sector privado</t>
    </r>
  </si>
  <si>
    <r>
      <t xml:space="preserve">  5. Depósitos moneda extranjera - </t>
    </r>
    <r>
      <rPr>
        <sz val="12"/>
        <color indexed="8"/>
        <rFont val="Verdana"/>
        <family val="2"/>
      </rPr>
      <t>Foreign currency deposits</t>
    </r>
  </si>
  <si>
    <r>
      <t xml:space="preserve">  2. Depósitos transferibles del SPNF -</t>
    </r>
    <r>
      <rPr>
        <sz val="12"/>
        <color indexed="8"/>
        <rFont val="Verdana"/>
        <family val="2"/>
      </rPr>
      <t xml:space="preserve"> NFPS tranferable deposits</t>
    </r>
  </si>
  <si>
    <r>
      <t xml:space="preserve">  3. Otras obligaciones con el público - </t>
    </r>
    <r>
      <rPr>
        <sz val="12"/>
        <color indexed="8"/>
        <rFont val="Verdana"/>
        <family val="2"/>
      </rPr>
      <t>Other liabilities with the public</t>
    </r>
  </si>
  <si>
    <r>
      <t xml:space="preserve">  4. Valores emitidos por el BCN en poder residentes -</t>
    </r>
    <r>
      <rPr>
        <sz val="12"/>
        <color indexed="8"/>
        <rFont val="Verdana"/>
        <family val="2"/>
      </rPr>
      <t xml:space="preserve"> Central bank securities owned by residents</t>
    </r>
  </si>
  <si>
    <r>
      <t xml:space="preserve">  5. Otras obligaciones con el SPNF -</t>
    </r>
    <r>
      <rPr>
        <sz val="12"/>
        <color indexed="8"/>
        <rFont val="Verdana"/>
        <family val="2"/>
      </rPr>
      <t xml:space="preserve"> Other liabilities with the NFPS</t>
    </r>
  </si>
  <si>
    <r>
      <t xml:space="preserve">  6. Depósitos de no residentes - </t>
    </r>
    <r>
      <rPr>
        <sz val="12"/>
        <color indexed="8"/>
        <rFont val="Verdana"/>
        <family val="2"/>
      </rPr>
      <t>Non-resident deposits</t>
    </r>
  </si>
  <si>
    <r>
      <t xml:space="preserve">Con el sector privado - </t>
    </r>
    <r>
      <rPr>
        <b/>
        <sz val="12"/>
        <color indexed="8"/>
        <rFont val="Verdana"/>
        <family val="2"/>
      </rPr>
      <t>Private sector</t>
    </r>
  </si>
  <si>
    <r>
      <t xml:space="preserve">Títulos bancarios - </t>
    </r>
    <r>
      <rPr>
        <b/>
        <sz val="12"/>
        <color indexed="8"/>
        <rFont val="Verdana"/>
        <family val="2"/>
      </rPr>
      <t>Bank-related securities</t>
    </r>
  </si>
  <si>
    <r>
      <t xml:space="preserve">CENI-bancarios - </t>
    </r>
    <r>
      <rPr>
        <sz val="12"/>
        <color indexed="8"/>
        <rFont val="Verdana"/>
        <family val="2"/>
      </rPr>
      <t>Negotiable investment securities (CENIs)</t>
    </r>
  </si>
  <si>
    <r>
      <t xml:space="preserve">Títulos subastas - </t>
    </r>
    <r>
      <rPr>
        <b/>
        <sz val="12"/>
        <color indexed="8"/>
        <rFont val="Verdana"/>
        <family val="2"/>
      </rPr>
      <t>Auction-related securities</t>
    </r>
  </si>
  <si>
    <r>
      <t xml:space="preserve">CENI-subastas - </t>
    </r>
    <r>
      <rPr>
        <sz val="12"/>
        <color indexed="8"/>
        <rFont val="Verdana"/>
        <family val="2"/>
      </rPr>
      <t>CENIs</t>
    </r>
  </si>
  <si>
    <r>
      <t xml:space="preserve">Letras - </t>
    </r>
    <r>
      <rPr>
        <sz val="12"/>
        <color indexed="8"/>
        <rFont val="Verdana"/>
        <family val="2"/>
      </rPr>
      <t>Bills</t>
    </r>
  </si>
  <si>
    <r>
      <t xml:space="preserve">Bonos - </t>
    </r>
    <r>
      <rPr>
        <sz val="12"/>
        <color indexed="8"/>
        <rFont val="Verdana"/>
        <family val="2"/>
      </rPr>
      <t>Bonds</t>
    </r>
  </si>
  <si>
    <r>
      <t xml:space="preserve">Otros títulos - </t>
    </r>
    <r>
      <rPr>
        <b/>
        <sz val="12"/>
        <color indexed="8"/>
        <rFont val="Verdana"/>
        <family val="2"/>
      </rPr>
      <t>Other securities</t>
    </r>
  </si>
  <si>
    <r>
      <t xml:space="preserve">CENI cafetaleros - </t>
    </r>
    <r>
      <rPr>
        <sz val="12"/>
        <color indexed="8"/>
        <rFont val="Verdana"/>
        <family val="2"/>
      </rPr>
      <t>Coffee-related CENIs</t>
    </r>
  </si>
  <si>
    <r>
      <t xml:space="preserve">Con el SPNF - </t>
    </r>
    <r>
      <rPr>
        <b/>
        <sz val="12"/>
        <color indexed="8"/>
        <rFont val="Verdana"/>
        <family val="2"/>
      </rPr>
      <t>Non-financial public sector</t>
    </r>
  </si>
  <si>
    <r>
      <t xml:space="preserve">TEI - </t>
    </r>
    <r>
      <rPr>
        <sz val="12"/>
        <color indexed="8"/>
        <rFont val="Verdana"/>
        <family val="2"/>
      </rPr>
      <t>Central government investment securities (TEI)</t>
    </r>
  </si>
  <si>
    <r>
      <t xml:space="preserve">BEI - </t>
    </r>
    <r>
      <rPr>
        <sz val="12"/>
        <color indexed="8"/>
        <rFont val="Verdana"/>
        <family val="2"/>
      </rPr>
      <t>Special Investment Bonds (BEI)</t>
    </r>
  </si>
  <si>
    <r>
      <t xml:space="preserve">Total general - </t>
    </r>
    <r>
      <rPr>
        <b/>
        <sz val="12"/>
        <color indexed="8"/>
        <rFont val="Verdana"/>
        <family val="2"/>
      </rPr>
      <t>Total</t>
    </r>
  </si>
  <si>
    <r>
      <t xml:space="preserve">Oficial - </t>
    </r>
    <r>
      <rPr>
        <b/>
        <sz val="12"/>
        <color indexed="8"/>
        <rFont val="Verdana"/>
        <family val="2"/>
      </rPr>
      <t>Official</t>
    </r>
  </si>
  <si>
    <r>
      <t xml:space="preserve">  Promedio - </t>
    </r>
    <r>
      <rPr>
        <sz val="12"/>
        <color indexed="8"/>
        <rFont val="Verdana"/>
        <family val="2"/>
      </rPr>
      <t>Average</t>
    </r>
  </si>
  <si>
    <r>
      <t xml:space="preserve">  Fin de período - </t>
    </r>
    <r>
      <rPr>
        <sz val="12"/>
        <color indexed="8"/>
        <rFont val="Verdana"/>
        <family val="2"/>
      </rPr>
      <t>End of period</t>
    </r>
  </si>
  <si>
    <r>
      <t xml:space="preserve">  Compra -</t>
    </r>
    <r>
      <rPr>
        <sz val="12"/>
        <color indexed="8"/>
        <rFont val="Verdana"/>
        <family val="2"/>
      </rPr>
      <t xml:space="preserve"> Buy</t>
    </r>
  </si>
  <si>
    <r>
      <t xml:space="preserve">  Venta - </t>
    </r>
    <r>
      <rPr>
        <sz val="12"/>
        <color indexed="8"/>
        <rFont val="Verdana"/>
        <family val="2"/>
      </rPr>
      <t>Sell</t>
    </r>
  </si>
  <si>
    <r>
      <t xml:space="preserve">  Promedio de compra-venta - </t>
    </r>
    <r>
      <rPr>
        <sz val="12"/>
        <color indexed="8"/>
        <rFont val="Verdana"/>
        <family val="2"/>
      </rPr>
      <t>Buy/Sell average</t>
    </r>
  </si>
  <si>
    <r>
      <t>Conceptos -</t>
    </r>
    <r>
      <rPr>
        <b/>
        <sz val="12"/>
        <color indexed="8"/>
        <rFont val="Verdana"/>
        <family val="2"/>
      </rPr>
      <t xml:space="preserve"> Concepts</t>
    </r>
  </si>
  <si>
    <r>
      <t xml:space="preserve">Fuente - </t>
    </r>
    <r>
      <rPr>
        <sz val="12"/>
        <color indexed="8"/>
        <rFont val="Verdana"/>
        <family val="2"/>
      </rPr>
      <t>Source</t>
    </r>
  </si>
  <si>
    <r>
      <t xml:space="preserve">Nota - </t>
    </r>
    <r>
      <rPr>
        <sz val="12"/>
        <color indexed="8"/>
        <rFont val="Verdana"/>
        <family val="2"/>
      </rPr>
      <t>Note</t>
    </r>
  </si>
  <si>
    <r>
      <t xml:space="preserve">: La diferencia de cuentas intersistemas se debe a discrepancias estadísticas entre las cuentas del BCN, bancos comerciales y otras instituciones financieras - </t>
    </r>
    <r>
      <rPr>
        <sz val="12"/>
        <color indexed="8"/>
        <rFont val="Verdana"/>
        <family val="2"/>
      </rPr>
      <t>Discrepancies within the system are due to statiscal differences between the accounts of the Central Bank of Nicaragua (BCN), commercial banks and other financial institutions.</t>
    </r>
  </si>
  <si>
    <r>
      <t xml:space="preserve">: Corresponde a títulos en poder del público, expresado a valor facial incluyendo mantenimieno de valor - </t>
    </r>
    <r>
      <rPr>
        <sz val="12"/>
        <color indexed="8"/>
        <rFont val="Verdana"/>
        <family val="2"/>
      </rPr>
      <t>Refers to securities held by the public priced at face value and adjusted for exchange rate movements.</t>
    </r>
  </si>
  <si>
    <r>
      <t xml:space="preserve">: Se refiere a los agregados monetarios privados. Los depósitos del SPNF están consolidados en los activos inernos netos - </t>
    </r>
    <r>
      <rPr>
        <sz val="12"/>
        <color indexed="8"/>
        <rFont val="Verdana"/>
        <family val="2"/>
      </rPr>
      <t>Refers to private monetary aggregates. Deposits of the non-financial public sector are consolidated in the net domestic assets category.</t>
    </r>
  </si>
  <si>
    <r>
      <t xml:space="preserve">: Estados financieros del BCN y Resto del Sistema Financiero - </t>
    </r>
    <r>
      <rPr>
        <sz val="12"/>
        <color indexed="8"/>
        <rFont val="Verdana"/>
        <family val="2"/>
      </rPr>
      <t>Financial statements of the BCN and rest of the financial system.</t>
    </r>
  </si>
  <si>
    <r>
      <t xml:space="preserve">: Metodología basada en el Manual de Estadísticas Monetarias y Financieras (MEMF, 2001) - </t>
    </r>
    <r>
      <rPr>
        <sz val="12"/>
        <color indexed="8"/>
        <rFont val="Verdana"/>
        <family val="2"/>
      </rPr>
      <t>The methodology used in this table is based on the 2001 IMF Monetary and Financial Statistics Manual (MEMF, 2001).</t>
    </r>
  </si>
  <si>
    <r>
      <t xml:space="preserve">: A partir de 1992 incluye bonos de saneamiento de la banca estatal, bonos por revaluación monetarias, bonos por pérdidas del ejercicio y bonos de indemnización - </t>
    </r>
    <r>
      <rPr>
        <sz val="12"/>
        <color indexed="8"/>
        <rFont val="Verdana"/>
        <family val="2"/>
      </rPr>
      <t>Beginning in 1992, this concept includes bonds to clean up state banks's balance sheets, currency revaluation bonds, bonds to cover financial losses, and indemnity bonds.</t>
    </r>
  </si>
  <si>
    <r>
      <t xml:space="preserve">: Incluye crédito del BCN a bancos estatales, privados, FNI, bonos de fomento (BOFOS) y depósitos de dichas instituciones en moneda extranjera en el BCN - </t>
    </r>
    <r>
      <rPr>
        <sz val="12"/>
        <color indexed="8"/>
        <rFont val="Verdana"/>
        <family val="2"/>
      </rPr>
      <t>Includes credit from the Central Bank of Nicaragua (BCN) to state and private banks, Nicaraguan Investment Financial Institution (FNI), long-term production promotion bonds (BOFOS) and foreign currency deposits of such intitutions in the BCN.</t>
    </r>
  </si>
  <si>
    <r>
      <t>: Corresponde a la obligación total del título emitido a valor facial más el mantenimiento de valor devengado -</t>
    </r>
    <r>
      <rPr>
        <sz val="12"/>
        <color indexed="8"/>
        <rFont val="Verdana"/>
        <family val="2"/>
      </rPr>
      <t xml:space="preserve"> Priced at face value and adjusted for exchange rate movements.</t>
    </r>
  </si>
  <si>
    <r>
      <t>: En mayo de 1996 se incorpora la cartera saneada de la FNI y bancos estatales a COBANICSA -</t>
    </r>
    <r>
      <rPr>
        <sz val="12"/>
        <color indexed="8"/>
        <rFont val="Verdana"/>
        <family val="2"/>
      </rPr>
      <t xml:space="preserve"> The recovered portfolio of state banks and FNI was transfered to COBANICSA in may 1996.</t>
    </r>
  </si>
  <si>
    <r>
      <t xml:space="preserve">: Dichas cuentas están evaluadas en base a las variaciones cambiarias que registra el córdoba con respecto al dólar - </t>
    </r>
    <r>
      <rPr>
        <sz val="12"/>
        <color indexed="8"/>
        <rFont val="Verdana"/>
        <family val="2"/>
      </rPr>
      <t xml:space="preserve">These accounts are evaluated based on registered exchange rate changes of the cordoba against the dollar.  </t>
    </r>
  </si>
  <si>
    <r>
      <t xml:space="preserve">: BCN - </t>
    </r>
    <r>
      <rPr>
        <sz val="12"/>
        <color indexed="8"/>
        <rFont val="Verdana"/>
        <family val="2"/>
      </rPr>
      <t>Central Bank of Nicaragua.</t>
    </r>
  </si>
  <si>
    <r>
      <t>: Incluye pasivos contraídos con el BCN de los bancos comerciales, la FNI, y activos en el BCN en forma de depósitos de dichas instituciones en moneda nacional y extranjera -</t>
    </r>
    <r>
      <rPr>
        <sz val="12"/>
        <color indexed="8"/>
        <rFont val="Verdana"/>
        <family val="2"/>
      </rPr>
      <t xml:space="preserve"> Includes liabilites of commercial banks and the Nicaraguan Investment Financial Institution (FNI) with the Central Bank, and assets (foreign and domestic currency deposits) of these institutions in the Central Bank.</t>
    </r>
  </si>
  <si>
    <r>
      <t xml:space="preserve">  En junio de 1992, se efectuó el primer saneamiento de los bancos estatales lo que implicó una reducción de los pasivos contraídos con el BCN.State banks' balance sheets were cleaned up for the first time in june 1992 -</t>
    </r>
    <r>
      <rPr>
        <sz val="12"/>
        <color indexed="8"/>
        <rFont val="Verdana"/>
        <family val="2"/>
      </rPr>
      <t xml:space="preserve"> This implied a reduction of liabilities contracted with the Central Bank of Nicaragua (BCN). </t>
    </r>
  </si>
  <si>
    <r>
      <t xml:space="preserve">  En diciembre de 1994, se efectuó el saneamiento dela FNI implicando una reducción de los pasivos con el BCN - </t>
    </r>
    <r>
      <rPr>
        <sz val="12"/>
        <color indexed="8"/>
        <rFont val="Verdana"/>
        <family val="2"/>
      </rPr>
      <t>FNI's balance sheets were cleaned up in december 1994. This implied a reduction of liabilities contracted with the BCN.</t>
    </r>
  </si>
  <si>
    <r>
      <t xml:space="preserve">  En diciembre de 1995, se efectuó el segundo saneamiento de la cartera de los bancos estatales y la FNI - </t>
    </r>
    <r>
      <rPr>
        <sz val="12"/>
        <color indexed="8"/>
        <rFont val="Verdana"/>
        <family val="2"/>
      </rPr>
      <t>State banks' and FNI's balance sheets were cleaned up for the second time in december 1995.</t>
    </r>
  </si>
  <si>
    <r>
      <t>: CENI expresados a valor facial incluyendo mantenimiento de valor -</t>
    </r>
    <r>
      <rPr>
        <sz val="12"/>
        <color indexed="8"/>
        <rFont val="Verdana"/>
        <family val="2"/>
      </rPr>
      <t xml:space="preserve"> Priced at face value and accounting for exchange rate adjustments.</t>
    </r>
  </si>
  <si>
    <r>
      <t xml:space="preserve">: En mayo de 1996, se efectuó el traslado de la cartera A, B, y C de los bancos estatales y la FNI a COBANICSA - </t>
    </r>
    <r>
      <rPr>
        <sz val="12"/>
        <color indexed="8"/>
        <rFont val="Verdana"/>
        <family val="2"/>
      </rPr>
      <t>Portfolios A, B and C of state banks and FNI were transfered to the Nicaraguan Bad Debt Recovery Institution (COBANICSA) in may 1996.</t>
    </r>
  </si>
  <si>
    <r>
      <t>: Estados financieros de los bancos comerciales y FNI -</t>
    </r>
    <r>
      <rPr>
        <sz val="12"/>
        <color indexed="8"/>
        <rFont val="Verdana"/>
        <family val="2"/>
      </rPr>
      <t xml:space="preserve"> Financial statements of commercial banks and FNI.</t>
    </r>
  </si>
  <si>
    <r>
      <t xml:space="preserve">: Se estableció un rango de tasa de encaje legal para el período 1960-1979 - </t>
    </r>
    <r>
      <rPr>
        <sz val="12"/>
        <color indexed="8"/>
        <rFont val="Verdana"/>
        <family val="2"/>
      </rPr>
      <t>A reserve requirement rate range was established for the 1960-1979 period.</t>
    </r>
  </si>
  <si>
    <r>
      <t>: Incluye depósitos de ahorro y a plazo en moneda nacional -</t>
    </r>
    <r>
      <rPr>
        <sz val="12"/>
        <color indexed="8"/>
        <rFont val="Verdana"/>
        <family val="2"/>
      </rPr>
      <t xml:space="preserve"> Includes savings and time deposits in national currency.</t>
    </r>
  </si>
  <si>
    <r>
      <t>: Se utiliza el tipo de cambio oficial al final del período. Comprende los depósitos a la vista de ahorro y a plazo en moneda extranjera -</t>
    </r>
    <r>
      <rPr>
        <sz val="12"/>
        <color indexed="8"/>
        <rFont val="Verdana"/>
        <family val="2"/>
      </rPr>
      <t xml:space="preserve"> At end-of-period exchange rates. Includes demand, savings and time deposits in foreign currency.</t>
    </r>
  </si>
  <si>
    <r>
      <t>: Estados financieros de bancos comerciales -</t>
    </r>
    <r>
      <rPr>
        <sz val="12"/>
        <color indexed="8"/>
        <rFont val="Verdana"/>
        <family val="2"/>
      </rPr>
      <t xml:space="preserve"> Financial statements of commercial banks.</t>
    </r>
  </si>
  <si>
    <r>
      <t xml:space="preserve">: Se entiende por agragados monetarios ampliados los depósitos del sector privado más los depósitos del Sector Público no Financiero (SPNF) - </t>
    </r>
    <r>
      <rPr>
        <sz val="12"/>
        <color indexed="8"/>
        <rFont val="Verdana"/>
        <family val="2"/>
      </rPr>
      <t xml:space="preserve"> Broad monetary aggregates are deposits of the private sector plus deposits of the Non-financial public sector (NFPS).</t>
    </r>
  </si>
  <si>
    <r>
      <t>: Se utiliza el tipo de cambio oficial al final del perído. Incluye depósitos a la vista, ahorro y a plazo en moneda extranjera -</t>
    </r>
    <r>
      <rPr>
        <sz val="12"/>
        <color indexed="8"/>
        <rFont val="Verdana"/>
        <family val="2"/>
      </rPr>
      <t xml:space="preserve"> At end-of-period exchange rates. Includes demand, savings and time deposits in foreign currency.</t>
    </r>
  </si>
  <si>
    <r>
      <t>: Incluye bonos bancarios y bonos cupón cero -</t>
    </r>
    <r>
      <rPr>
        <sz val="12"/>
        <color indexed="8"/>
        <rFont val="Verdana"/>
        <family val="2"/>
      </rPr>
      <t xml:space="preserve"> Includes long-term and zero-coupon bonds.</t>
    </r>
  </si>
  <si>
    <r>
      <t xml:space="preserve">: Durante el período 1996-1999 los saldos están expresados a valor facial - </t>
    </r>
    <r>
      <rPr>
        <sz val="12"/>
        <color indexed="8"/>
        <rFont val="Verdana"/>
        <family val="2"/>
      </rPr>
      <t>For the 1996-1999 period stocks are stated at face value.</t>
    </r>
  </si>
  <si>
    <r>
      <t>: Operaciones de la mesa de cambios entre el BCN y otras sociedades de depósito e instituciones financieras -</t>
    </r>
    <r>
      <rPr>
        <sz val="12"/>
        <color indexed="8"/>
        <rFont val="Verdana"/>
        <family val="2"/>
      </rPr>
      <t xml:space="preserve"> Exchange rate operations between the Central Bank of Nicaragua (BCN) and other depository and financial institutions.</t>
    </r>
  </si>
  <si>
    <r>
      <t xml:space="preserve">: Operaciones de la mesa de cambios entre las otras sociedades de depósito, instituciones financieras y casas de cambios y el público - </t>
    </r>
    <r>
      <rPr>
        <sz val="12"/>
        <color indexed="8"/>
        <rFont val="Verdana"/>
        <family val="2"/>
      </rPr>
      <t>Exchange rate operations between other depository institutions, financial institutions, foreign exchange offices and the public.</t>
    </r>
  </si>
  <si>
    <r>
      <t xml:space="preserve">: Corresponde a bonos del tesoro emitidos por el gobierno para el servicio de deuda externa y liquidez - </t>
    </r>
    <r>
      <rPr>
        <sz val="12"/>
        <color indexed="8"/>
        <rFont val="Verdana"/>
        <family val="2"/>
      </rPr>
      <t xml:space="preserve"> Treasury bonds issued by the government for external debt services and liquidity purposes.</t>
    </r>
  </si>
  <si>
    <r>
      <t>: Signo negativo significa traslado neto de recursos del gobierno al BCN -</t>
    </r>
    <r>
      <rPr>
        <sz val="12"/>
        <color indexed="8"/>
        <rFont val="Verdana"/>
        <family val="2"/>
      </rPr>
      <t xml:space="preserve"> A negative sign is equivalent to net transfers from the central government to the central bank.</t>
    </r>
  </si>
  <si>
    <r>
      <t>: Se utiliza  tipo de cambio promedio del programa monetario  para cada uno de los años analizados -</t>
    </r>
    <r>
      <rPr>
        <sz val="12"/>
        <color indexed="8"/>
        <rFont val="Verdana"/>
        <family val="2"/>
      </rPr>
      <t xml:space="preserve"> The average exchange rate of the monetary program is used for each year in this table.</t>
    </r>
  </si>
  <si>
    <r>
      <t>: BCN -</t>
    </r>
    <r>
      <rPr>
        <sz val="12"/>
        <color indexed="8"/>
        <rFont val="Verdana"/>
        <family val="2"/>
      </rPr>
      <t xml:space="preserve"> Central Bank of Nicaragua (BCN).</t>
    </r>
  </si>
  <si>
    <r>
      <t xml:space="preserve">Resultado cuasifiscal - </t>
    </r>
    <r>
      <rPr>
        <b/>
        <sz val="12"/>
        <color indexed="8"/>
        <rFont val="Verdana"/>
        <family val="2"/>
      </rPr>
      <t>Operational balance of the Central Bank of Nicaragua</t>
    </r>
  </si>
  <si>
    <r>
      <t xml:space="preserve">Activos externos netos del sistema financiero nacional - </t>
    </r>
    <r>
      <rPr>
        <b/>
        <sz val="12"/>
        <color indexed="8"/>
        <rFont val="Verdana"/>
        <family val="2"/>
      </rPr>
      <t>Net foreign assets of the domestic financial system</t>
    </r>
  </si>
  <si>
    <r>
      <t>Base monetaria -</t>
    </r>
    <r>
      <rPr>
        <b/>
        <sz val="12"/>
        <color indexed="8"/>
        <rFont val="Verdana"/>
        <family val="2"/>
      </rPr>
      <t xml:space="preserve"> Monetary base</t>
    </r>
  </si>
  <si>
    <r>
      <t xml:space="preserve">(millones de córdobas - </t>
    </r>
    <r>
      <rPr>
        <i/>
        <sz val="12"/>
        <color indexed="8"/>
        <rFont val="Verdana"/>
        <family val="2"/>
      </rPr>
      <t>millions of cordobas</t>
    </r>
    <r>
      <rPr>
        <i/>
        <sz val="12"/>
        <color indexed="56"/>
        <rFont val="Verdana"/>
        <family val="2"/>
      </rPr>
      <t>)</t>
    </r>
  </si>
  <si>
    <r>
      <t xml:space="preserve">(millones de dólares - </t>
    </r>
    <r>
      <rPr>
        <i/>
        <sz val="12"/>
        <color indexed="8"/>
        <rFont val="Verdana"/>
        <family val="2"/>
      </rPr>
      <t>millions of dollars</t>
    </r>
    <r>
      <rPr>
        <i/>
        <sz val="12"/>
        <color indexed="56"/>
        <rFont val="Verdana"/>
        <family val="2"/>
      </rPr>
      <t>)</t>
    </r>
  </si>
  <si>
    <r>
      <t xml:space="preserve">(flujos en millones de córdobas - </t>
    </r>
    <r>
      <rPr>
        <i/>
        <sz val="12"/>
        <color indexed="8"/>
        <rFont val="Verdana"/>
        <family val="2"/>
      </rPr>
      <t>flow in millions of cordobas</t>
    </r>
    <r>
      <rPr>
        <i/>
        <sz val="12"/>
        <color indexed="56"/>
        <rFont val="Verdana"/>
        <family val="2"/>
      </rPr>
      <t>)</t>
    </r>
  </si>
  <si>
    <r>
      <t xml:space="preserve">Titulos valores emitidos por el Banco Central de Nicaragua - </t>
    </r>
    <r>
      <rPr>
        <b/>
        <sz val="12"/>
        <color indexed="8"/>
        <rFont val="Verdana"/>
        <family val="2"/>
      </rPr>
      <t>Securities issued by the Central Bank of Nicaragua</t>
    </r>
  </si>
  <si>
    <r>
      <t xml:space="preserve">Transacciones en el mercado de divisas - </t>
    </r>
    <r>
      <rPr>
        <b/>
        <sz val="12"/>
        <color indexed="8"/>
        <rFont val="Verdana"/>
        <family val="2"/>
      </rPr>
      <t>Transactions in the foreign exchange market</t>
    </r>
  </si>
  <si>
    <t>2012</t>
  </si>
  <si>
    <r>
      <t xml:space="preserve">     Sector Público no Financiero</t>
    </r>
    <r>
      <rPr>
        <vertAlign val="superscript"/>
        <sz val="12"/>
        <color indexed="56"/>
        <rFont val="Verdana"/>
        <family val="2"/>
      </rPr>
      <t>1/</t>
    </r>
    <r>
      <rPr>
        <sz val="12"/>
        <color indexed="56"/>
        <rFont val="Verdana"/>
        <family val="2"/>
      </rPr>
      <t xml:space="preserve"> - </t>
    </r>
    <r>
      <rPr>
        <sz val="12"/>
        <color indexed="8"/>
        <rFont val="Verdana"/>
        <family val="2"/>
      </rPr>
      <t>Nonfinancial public sector</t>
    </r>
    <r>
      <rPr>
        <vertAlign val="superscript"/>
        <sz val="12"/>
        <color indexed="8"/>
        <rFont val="Verdana"/>
        <family val="2"/>
      </rPr>
      <t>1/</t>
    </r>
  </si>
  <si>
    <r>
      <t xml:space="preserve">     Sistema financiero</t>
    </r>
    <r>
      <rPr>
        <vertAlign val="superscript"/>
        <sz val="12"/>
        <color indexed="56"/>
        <rFont val="Verdana"/>
        <family val="2"/>
      </rPr>
      <t>2/</t>
    </r>
    <r>
      <rPr>
        <sz val="12"/>
        <color indexed="56"/>
        <rFont val="Verdana"/>
        <family val="2"/>
      </rPr>
      <t xml:space="preserve"> - </t>
    </r>
    <r>
      <rPr>
        <sz val="12"/>
        <color indexed="8"/>
        <rFont val="Verdana"/>
        <family val="2"/>
      </rPr>
      <t>Financial system</t>
    </r>
    <r>
      <rPr>
        <vertAlign val="superscript"/>
        <sz val="12"/>
        <color indexed="8"/>
        <rFont val="Verdana"/>
        <family val="2"/>
      </rPr>
      <t>2/</t>
    </r>
  </si>
  <si>
    <r>
      <t xml:space="preserve">     Títulos valores</t>
    </r>
    <r>
      <rPr>
        <vertAlign val="superscript"/>
        <sz val="12"/>
        <color indexed="56"/>
        <rFont val="Verdana"/>
        <family val="2"/>
      </rPr>
      <t>3/</t>
    </r>
    <r>
      <rPr>
        <sz val="12"/>
        <color indexed="56"/>
        <rFont val="Verdana"/>
        <family val="2"/>
      </rPr>
      <t xml:space="preserve"> - </t>
    </r>
    <r>
      <rPr>
        <sz val="12"/>
        <color indexed="8"/>
        <rFont val="Verdana"/>
        <family val="2"/>
      </rPr>
      <t>Securities</t>
    </r>
    <r>
      <rPr>
        <vertAlign val="superscript"/>
        <sz val="12"/>
        <color indexed="8"/>
        <rFont val="Verdana"/>
        <family val="2"/>
      </rPr>
      <t>3/</t>
    </r>
  </si>
  <si>
    <r>
      <t xml:space="preserve">     Otras instituciones</t>
    </r>
    <r>
      <rPr>
        <vertAlign val="superscript"/>
        <sz val="12"/>
        <color indexed="56"/>
        <rFont val="Verdana"/>
        <family val="2"/>
      </rPr>
      <t>4/</t>
    </r>
    <r>
      <rPr>
        <sz val="12"/>
        <color indexed="56"/>
        <rFont val="Verdana"/>
        <family val="2"/>
      </rPr>
      <t xml:space="preserve"> - </t>
    </r>
    <r>
      <rPr>
        <sz val="12"/>
        <color indexed="8"/>
        <rFont val="Verdana"/>
        <family val="2"/>
      </rPr>
      <t>Other institutions</t>
    </r>
    <r>
      <rPr>
        <vertAlign val="superscript"/>
        <sz val="12"/>
        <color indexed="8"/>
        <rFont val="Verdana"/>
        <family val="2"/>
      </rPr>
      <t>4/</t>
    </r>
  </si>
  <si>
    <r>
      <t xml:space="preserve">     Pasivos externos mediano y largo plazo</t>
    </r>
    <r>
      <rPr>
        <vertAlign val="superscript"/>
        <sz val="12"/>
        <color indexed="56"/>
        <rFont val="Verdana"/>
        <family val="2"/>
      </rPr>
      <t>5/</t>
    </r>
    <r>
      <rPr>
        <sz val="12"/>
        <color indexed="56"/>
        <rFont val="Verdana"/>
        <family val="2"/>
      </rPr>
      <t xml:space="preserve"> - </t>
    </r>
    <r>
      <rPr>
        <sz val="12"/>
        <color indexed="8"/>
        <rFont val="Verdana"/>
        <family val="2"/>
      </rPr>
      <t>Medium and long-term external liabilities</t>
    </r>
    <r>
      <rPr>
        <vertAlign val="superscript"/>
        <sz val="12"/>
        <color indexed="8"/>
        <rFont val="Verdana"/>
        <family val="2"/>
      </rPr>
      <t>5/</t>
    </r>
  </si>
  <si>
    <r>
      <t xml:space="preserve">     Otras activos y pasivos netos</t>
    </r>
    <r>
      <rPr>
        <vertAlign val="superscript"/>
        <sz val="12"/>
        <color indexed="56"/>
        <rFont val="Verdana"/>
        <family val="2"/>
      </rPr>
      <t>6/</t>
    </r>
    <r>
      <rPr>
        <sz val="12"/>
        <color indexed="56"/>
        <rFont val="Verdana"/>
        <family val="2"/>
      </rPr>
      <t xml:space="preserve"> - </t>
    </r>
    <r>
      <rPr>
        <sz val="12"/>
        <color indexed="8"/>
        <rFont val="Verdana"/>
        <family val="2"/>
      </rPr>
      <t>Other</t>
    </r>
    <r>
      <rPr>
        <vertAlign val="superscript"/>
        <sz val="12"/>
        <color indexed="8"/>
        <rFont val="Verdana"/>
        <family val="2"/>
      </rPr>
      <t>6/</t>
    </r>
  </si>
  <si>
    <r>
      <t>VIII. Utilidad o pérdida del período -</t>
    </r>
    <r>
      <rPr>
        <b/>
        <sz val="12"/>
        <rFont val="Verdana"/>
        <family val="2"/>
      </rPr>
      <t xml:space="preserve"> Period profits/losses</t>
    </r>
  </si>
  <si>
    <r>
      <t xml:space="preserve">          Ingresos financieros BCN/MHCP - </t>
    </r>
    <r>
      <rPr>
        <sz val="12"/>
        <rFont val="Verdana"/>
        <family val="2"/>
      </rPr>
      <t>Central Bank of Nicaragua/Ministry of Finance and Public Credit financial income</t>
    </r>
  </si>
  <si>
    <r>
      <t>Financiamiento deuda externa</t>
    </r>
    <r>
      <rPr>
        <vertAlign val="superscript"/>
        <sz val="12"/>
        <color indexed="56"/>
        <rFont val="Verdana"/>
        <family val="2"/>
      </rPr>
      <t>1/</t>
    </r>
    <r>
      <rPr>
        <sz val="12"/>
        <color indexed="56"/>
        <rFont val="Verdana"/>
        <family val="2"/>
      </rPr>
      <t xml:space="preserve"> - </t>
    </r>
    <r>
      <rPr>
        <sz val="12"/>
        <color indexed="8"/>
        <rFont val="Verdana"/>
        <family val="2"/>
      </rPr>
      <t>External debt financing</t>
    </r>
    <r>
      <rPr>
        <vertAlign val="superscript"/>
        <sz val="12"/>
        <color indexed="8"/>
        <rFont val="Verdana"/>
        <family val="2"/>
      </rPr>
      <t>1/</t>
    </r>
  </si>
  <si>
    <r>
      <t xml:space="preserve">      Moneda extranjera</t>
    </r>
    <r>
      <rPr>
        <vertAlign val="superscript"/>
        <sz val="12"/>
        <color indexed="56"/>
        <rFont val="Verdana"/>
        <family val="2"/>
      </rPr>
      <t>2/</t>
    </r>
    <r>
      <rPr>
        <sz val="12"/>
        <color indexed="56"/>
        <rFont val="Verdana"/>
        <family val="2"/>
      </rPr>
      <t xml:space="preserve"> - </t>
    </r>
    <r>
      <rPr>
        <sz val="12"/>
        <color indexed="8"/>
        <rFont val="Verdana"/>
        <family val="2"/>
      </rPr>
      <t>Foreign currency</t>
    </r>
    <r>
      <rPr>
        <vertAlign val="superscript"/>
        <sz val="12"/>
        <color indexed="8"/>
        <rFont val="Verdana"/>
        <family val="2"/>
      </rPr>
      <t>2/</t>
    </r>
  </si>
  <si>
    <t>6.0-28.0</t>
  </si>
  <si>
    <t>10.0-28.0</t>
  </si>
  <si>
    <t>16.0-28.0</t>
  </si>
  <si>
    <t>5.0-28.0</t>
  </si>
  <si>
    <t>6.3-25.0</t>
  </si>
  <si>
    <t>6.3-35.0</t>
  </si>
  <si>
    <t>10.0-40.0</t>
  </si>
  <si>
    <r>
      <t xml:space="preserve">Agregados monetarios privados del sistema financiero nacional - </t>
    </r>
    <r>
      <rPr>
        <b/>
        <sz val="12"/>
        <color indexed="8"/>
        <rFont val="Verdana"/>
        <family val="2"/>
      </rPr>
      <t>Private monetary aggregates of the domestical financial system</t>
    </r>
  </si>
  <si>
    <r>
      <t>3. Cuasidinero</t>
    </r>
    <r>
      <rPr>
        <vertAlign val="superscript"/>
        <sz val="12"/>
        <color indexed="56"/>
        <rFont val="Verdana"/>
        <family val="2"/>
      </rPr>
      <t>1/</t>
    </r>
    <r>
      <rPr>
        <sz val="12"/>
        <color indexed="56"/>
        <rFont val="Verdana"/>
        <family val="2"/>
      </rPr>
      <t xml:space="preserve"> - </t>
    </r>
    <r>
      <rPr>
        <sz val="12"/>
        <color indexed="8"/>
        <rFont val="Verdana"/>
        <family val="2"/>
      </rPr>
      <t>Quasi-money</t>
    </r>
    <r>
      <rPr>
        <vertAlign val="superscript"/>
        <sz val="12"/>
        <color indexed="8"/>
        <rFont val="Verdana"/>
        <family val="2"/>
      </rPr>
      <t>1/</t>
    </r>
  </si>
  <si>
    <r>
      <t>4. Depósitos en moneda extranjera</t>
    </r>
    <r>
      <rPr>
        <vertAlign val="superscript"/>
        <sz val="12"/>
        <color indexed="56"/>
        <rFont val="Verdana"/>
        <family val="2"/>
      </rPr>
      <t>2/</t>
    </r>
    <r>
      <rPr>
        <sz val="12"/>
        <color indexed="56"/>
        <rFont val="Verdana"/>
        <family val="2"/>
      </rPr>
      <t xml:space="preserve"> - </t>
    </r>
    <r>
      <rPr>
        <sz val="12"/>
        <color indexed="8"/>
        <rFont val="Verdana"/>
        <family val="2"/>
      </rPr>
      <t>Foreign currency deposits</t>
    </r>
    <r>
      <rPr>
        <vertAlign val="superscript"/>
        <sz val="12"/>
        <color indexed="8"/>
        <rFont val="Verdana"/>
        <family val="2"/>
      </rPr>
      <t>2/</t>
    </r>
  </si>
  <si>
    <r>
      <t xml:space="preserve">Agregados monetarios ampliados del sistema financiero nacional </t>
    </r>
    <r>
      <rPr>
        <b/>
        <vertAlign val="superscript"/>
        <sz val="12"/>
        <color indexed="56"/>
        <rFont val="Verdana"/>
        <family val="2"/>
      </rPr>
      <t xml:space="preserve">1/ </t>
    </r>
    <r>
      <rPr>
        <b/>
        <sz val="12"/>
        <color indexed="56"/>
        <rFont val="Verdana"/>
        <family val="2"/>
      </rPr>
      <t xml:space="preserve">- </t>
    </r>
    <r>
      <rPr>
        <b/>
        <sz val="12"/>
        <color indexed="8"/>
        <rFont val="Verdana"/>
        <family val="2"/>
      </rPr>
      <t>Broad monetary aggregates of the domestic financial system</t>
    </r>
    <r>
      <rPr>
        <b/>
        <vertAlign val="superscript"/>
        <sz val="12"/>
        <color indexed="8"/>
        <rFont val="Verdana"/>
        <family val="2"/>
      </rPr>
      <t>1/</t>
    </r>
  </si>
  <si>
    <r>
      <t xml:space="preserve">(saldos en millones de córdobas - </t>
    </r>
    <r>
      <rPr>
        <i/>
        <sz val="12"/>
        <rFont val="Verdana"/>
        <family val="2"/>
      </rPr>
      <t>stocks in millions of cordobas</t>
    </r>
    <r>
      <rPr>
        <i/>
        <sz val="12"/>
        <color indexed="56"/>
        <rFont val="Verdana"/>
        <family val="2"/>
      </rPr>
      <t>)</t>
    </r>
  </si>
  <si>
    <r>
      <t xml:space="preserve">  4. Cuasidinero del SPNF</t>
    </r>
    <r>
      <rPr>
        <vertAlign val="superscript"/>
        <sz val="12"/>
        <color indexed="56"/>
        <rFont val="Verdana"/>
        <family val="2"/>
      </rPr>
      <t xml:space="preserve">2/ </t>
    </r>
    <r>
      <rPr>
        <sz val="12"/>
        <color indexed="56"/>
        <rFont val="Verdana"/>
        <family val="2"/>
      </rPr>
      <t>-</t>
    </r>
    <r>
      <rPr>
        <sz val="12"/>
        <color indexed="8"/>
        <rFont val="Verdana"/>
        <family val="2"/>
      </rPr>
      <t xml:space="preserve"> NFPS quasi-money</t>
    </r>
    <r>
      <rPr>
        <vertAlign val="superscript"/>
        <sz val="12"/>
        <color indexed="8"/>
        <rFont val="Verdana"/>
        <family val="2"/>
      </rPr>
      <t>2/</t>
    </r>
  </si>
  <si>
    <r>
      <t xml:space="preserve">Agregados monetarios ampliados del sistema financiero nacional </t>
    </r>
    <r>
      <rPr>
        <b/>
        <sz val="12"/>
        <color indexed="56"/>
        <rFont val="Verdana"/>
        <family val="2"/>
      </rPr>
      <t xml:space="preserve">- </t>
    </r>
    <r>
      <rPr>
        <b/>
        <sz val="12"/>
        <color indexed="8"/>
        <rFont val="Verdana"/>
        <family val="2"/>
      </rPr>
      <t>Broad monetary aggregates of the domestic financial system</t>
    </r>
  </si>
  <si>
    <r>
      <t xml:space="preserve">(Saldos en millones de córdobas a valor facial - </t>
    </r>
    <r>
      <rPr>
        <i/>
        <sz val="12"/>
        <rFont val="Verdana"/>
        <family val="2"/>
      </rPr>
      <t>stocks in millions of cordobas at value face</t>
    </r>
    <r>
      <rPr>
        <i/>
        <sz val="12"/>
        <color indexed="56"/>
        <rFont val="Verdana"/>
        <family val="2"/>
      </rPr>
      <t>)</t>
    </r>
  </si>
  <si>
    <t xml:space="preserve"> -</t>
  </si>
  <si>
    <t xml:space="preserve">  -</t>
  </si>
  <si>
    <t>M2 (M1+3+4)</t>
  </si>
  <si>
    <t>M3  (M2+5+6)</t>
  </si>
  <si>
    <r>
      <t xml:space="preserve">Brecha cambiaria - </t>
    </r>
    <r>
      <rPr>
        <b/>
        <sz val="12"/>
        <rFont val="Verdana"/>
        <family val="2"/>
      </rPr>
      <t>Exchange gap</t>
    </r>
  </si>
  <si>
    <r>
      <t>Balance monetario del sistema financiero -</t>
    </r>
    <r>
      <rPr>
        <b/>
        <sz val="12"/>
        <color indexed="8"/>
        <rFont val="Verdana"/>
        <family val="2"/>
      </rPr>
      <t xml:space="preserve"> Monetary balance of the financial system</t>
    </r>
  </si>
  <si>
    <r>
      <t xml:space="preserve">Balance monetario del Banco Central de Nicaragua - </t>
    </r>
    <r>
      <rPr>
        <b/>
        <sz val="12"/>
        <color indexed="8"/>
        <rFont val="Verdana"/>
        <family val="2"/>
      </rPr>
      <t>Monetary balance of the Central Bank of Nicaragua</t>
    </r>
  </si>
  <si>
    <r>
      <t xml:space="preserve"> 1. Compras - </t>
    </r>
    <r>
      <rPr>
        <sz val="12"/>
        <color indexed="8"/>
        <rFont val="Verdana"/>
        <family val="2"/>
      </rPr>
      <t>Purchases</t>
    </r>
  </si>
  <si>
    <r>
      <t xml:space="preserve"> 2. Ventas - </t>
    </r>
    <r>
      <rPr>
        <sz val="12"/>
        <color indexed="8"/>
        <rFont val="Verdana"/>
        <family val="2"/>
      </rPr>
      <t>Sales</t>
    </r>
  </si>
  <si>
    <r>
      <t xml:space="preserve"> 3. Transacciones totales (1+2) - </t>
    </r>
    <r>
      <rPr>
        <sz val="12"/>
        <color indexed="8"/>
        <rFont val="Verdana"/>
        <family val="2"/>
      </rPr>
      <t>Total transactions  (1+2)</t>
    </r>
  </si>
  <si>
    <r>
      <t xml:space="preserve"> 4. Neto de transacciones (1-2) - </t>
    </r>
    <r>
      <rPr>
        <sz val="12"/>
        <color indexed="8"/>
        <rFont val="Verdana"/>
        <family val="2"/>
      </rPr>
      <t>Net transactions (1-2)</t>
    </r>
  </si>
  <si>
    <r>
      <t xml:space="preserve"> 5. Compras - </t>
    </r>
    <r>
      <rPr>
        <sz val="12"/>
        <color indexed="8"/>
        <rFont val="Verdana"/>
        <family val="2"/>
      </rPr>
      <t>Purchases</t>
    </r>
  </si>
  <si>
    <r>
      <t xml:space="preserve"> 6. Ventas - </t>
    </r>
    <r>
      <rPr>
        <sz val="12"/>
        <color indexed="8"/>
        <rFont val="Verdana"/>
        <family val="2"/>
      </rPr>
      <t>Sales</t>
    </r>
  </si>
  <si>
    <r>
      <t xml:space="preserve"> 7. Transacciones totales (5+6) - </t>
    </r>
    <r>
      <rPr>
        <sz val="12"/>
        <color indexed="8"/>
        <rFont val="Verdana"/>
        <family val="2"/>
      </rPr>
      <t>Total transactions (5+6)</t>
    </r>
  </si>
  <si>
    <r>
      <t xml:space="preserve"> 8. Neto de transacciones (5-6) - </t>
    </r>
    <r>
      <rPr>
        <sz val="12"/>
        <color indexed="8"/>
        <rFont val="Verdana"/>
        <family val="2"/>
      </rPr>
      <t>Net transactions (5-6)</t>
    </r>
  </si>
  <si>
    <t>2013</t>
  </si>
  <si>
    <r>
      <t xml:space="preserve">     Flotante por consolidación partidas interbancarias - </t>
    </r>
    <r>
      <rPr>
        <sz val="12"/>
        <color indexed="8"/>
        <rFont val="Verdana"/>
        <family val="2"/>
      </rPr>
      <t xml:space="preserve">Floating claims </t>
    </r>
    <r>
      <rPr>
        <sz val="12"/>
        <rFont val="Verdana"/>
        <family val="2"/>
      </rPr>
      <t>(consolidation of inter-bank accounts pending)</t>
    </r>
  </si>
  <si>
    <r>
      <t xml:space="preserve">Cuadro- </t>
    </r>
    <r>
      <rPr>
        <sz val="12"/>
        <color indexed="8"/>
        <rFont val="Verdana"/>
        <family val="2"/>
      </rPr>
      <t xml:space="preserve">Table </t>
    </r>
    <r>
      <rPr>
        <sz val="12"/>
        <color indexed="56"/>
        <rFont val="Verdana"/>
        <family val="2"/>
      </rPr>
      <t>IV-8</t>
    </r>
  </si>
  <si>
    <r>
      <t xml:space="preserve">  6. Depósitos moneda extranjera SPNF</t>
    </r>
    <r>
      <rPr>
        <vertAlign val="superscript"/>
        <sz val="12"/>
        <color indexed="56"/>
        <rFont val="Verdana"/>
        <family val="2"/>
      </rPr>
      <t>3/</t>
    </r>
    <r>
      <rPr>
        <sz val="12"/>
        <color indexed="56"/>
        <rFont val="Verdana"/>
        <family val="2"/>
      </rPr>
      <t xml:space="preserve"> </t>
    </r>
    <r>
      <rPr>
        <sz val="12"/>
        <color indexed="56"/>
        <rFont val="Verdana"/>
        <family val="2"/>
      </rPr>
      <t>-</t>
    </r>
    <r>
      <rPr>
        <sz val="12"/>
        <color indexed="8"/>
        <rFont val="Verdana"/>
        <family val="2"/>
      </rPr>
      <t xml:space="preserve"> NFPS foreign currency deposits</t>
    </r>
    <r>
      <rPr>
        <vertAlign val="superscript"/>
        <sz val="12"/>
        <color indexed="8"/>
        <rFont val="Verdana"/>
        <family val="2"/>
      </rPr>
      <t>3/</t>
    </r>
  </si>
  <si>
    <r>
      <t>Bonos</t>
    </r>
    <r>
      <rPr>
        <vertAlign val="superscript"/>
        <sz val="12"/>
        <color indexed="56"/>
        <rFont val="Verdana"/>
        <family val="2"/>
      </rPr>
      <t>1/</t>
    </r>
    <r>
      <rPr>
        <sz val="12"/>
        <color indexed="56"/>
        <rFont val="Verdana"/>
        <family val="2"/>
      </rPr>
      <t xml:space="preserve"> </t>
    </r>
    <r>
      <rPr>
        <sz val="12"/>
        <color indexed="56"/>
        <rFont val="Verdana"/>
        <family val="2"/>
      </rPr>
      <t xml:space="preserve">- </t>
    </r>
    <r>
      <rPr>
        <sz val="12"/>
        <color indexed="8"/>
        <rFont val="Verdana"/>
        <family val="2"/>
      </rPr>
      <t>Bonds</t>
    </r>
    <r>
      <rPr>
        <vertAlign val="superscript"/>
        <sz val="12"/>
        <color indexed="8"/>
        <rFont val="Verdana"/>
        <family val="2"/>
      </rPr>
      <t>1/</t>
    </r>
  </si>
  <si>
    <r>
      <t>BOMEX</t>
    </r>
    <r>
      <rPr>
        <vertAlign val="superscript"/>
        <sz val="12"/>
        <color indexed="56"/>
        <rFont val="Verdana"/>
        <family val="2"/>
      </rPr>
      <t>2/</t>
    </r>
    <r>
      <rPr>
        <sz val="12"/>
        <color indexed="56"/>
        <rFont val="Verdana"/>
        <family val="2"/>
      </rPr>
      <t xml:space="preserve"> </t>
    </r>
    <r>
      <rPr>
        <sz val="12"/>
        <color indexed="56"/>
        <rFont val="Verdana"/>
        <family val="2"/>
      </rPr>
      <t xml:space="preserve">- </t>
    </r>
    <r>
      <rPr>
        <sz val="12"/>
        <color indexed="8"/>
        <rFont val="Verdana"/>
        <family val="2"/>
      </rPr>
      <t>Dollar-denominated bonds (BOMEX)</t>
    </r>
    <r>
      <rPr>
        <vertAlign val="superscript"/>
        <sz val="12"/>
        <color indexed="8"/>
        <rFont val="Verdana"/>
        <family val="2"/>
      </rPr>
      <t>2/</t>
    </r>
  </si>
  <si>
    <r>
      <t>Banco Central</t>
    </r>
    <r>
      <rPr>
        <b/>
        <vertAlign val="superscript"/>
        <sz val="10"/>
        <color indexed="56"/>
        <rFont val="Verdana"/>
        <family val="2"/>
      </rPr>
      <t>1/</t>
    </r>
    <r>
      <rPr>
        <b/>
        <sz val="10"/>
        <color indexed="56"/>
        <rFont val="Verdana"/>
        <family val="2"/>
      </rPr>
      <t xml:space="preserve"> </t>
    </r>
    <r>
      <rPr>
        <b/>
        <sz val="10"/>
        <color indexed="56"/>
        <rFont val="Verdana"/>
        <family val="2"/>
      </rPr>
      <t>-</t>
    </r>
    <r>
      <rPr>
        <b/>
        <vertAlign val="superscript"/>
        <sz val="10"/>
        <color indexed="56"/>
        <rFont val="Verdana"/>
        <family val="2"/>
      </rPr>
      <t xml:space="preserve"> </t>
    </r>
    <r>
      <rPr>
        <b/>
        <sz val="10"/>
        <color indexed="8"/>
        <rFont val="Verdana"/>
        <family val="2"/>
      </rPr>
      <t>Central Bank</t>
    </r>
    <r>
      <rPr>
        <b/>
        <vertAlign val="superscript"/>
        <sz val="10"/>
        <color indexed="8"/>
        <rFont val="Verdana"/>
        <family val="2"/>
      </rPr>
      <t>1/</t>
    </r>
  </si>
  <si>
    <r>
      <t>Resto del mercado de cambios</t>
    </r>
    <r>
      <rPr>
        <b/>
        <vertAlign val="superscript"/>
        <sz val="10"/>
        <color indexed="56"/>
        <rFont val="Verdana"/>
        <family val="2"/>
      </rPr>
      <t>2/</t>
    </r>
    <r>
      <rPr>
        <b/>
        <sz val="10"/>
        <color indexed="56"/>
        <rFont val="Verdana"/>
        <family val="2"/>
      </rPr>
      <t xml:space="preserve"> </t>
    </r>
    <r>
      <rPr>
        <b/>
        <sz val="10"/>
        <color indexed="56"/>
        <rFont val="Verdana"/>
        <family val="2"/>
      </rPr>
      <t xml:space="preserve">- </t>
    </r>
    <r>
      <rPr>
        <b/>
        <sz val="10"/>
        <color indexed="8"/>
        <rFont val="Verdana"/>
        <family val="2"/>
      </rPr>
      <t>Rest of foreign exchange market</t>
    </r>
    <r>
      <rPr>
        <b/>
        <vertAlign val="superscript"/>
        <sz val="10"/>
        <color indexed="8"/>
        <rFont val="Verdana"/>
        <family val="2"/>
      </rPr>
      <t>2/</t>
    </r>
  </si>
  <si>
    <r>
      <t xml:space="preserve">(córdobas por dólar - </t>
    </r>
    <r>
      <rPr>
        <sz val="12"/>
        <color indexed="8"/>
        <rFont val="Verdana"/>
        <family val="2"/>
      </rPr>
      <t>cordobas/dollar</t>
    </r>
    <r>
      <rPr>
        <sz val="12"/>
        <color indexed="56"/>
        <rFont val="Verdana"/>
        <family val="2"/>
      </rPr>
      <t>)</t>
    </r>
  </si>
  <si>
    <t>2014</t>
  </si>
  <si>
    <r>
      <t xml:space="preserve">TEL - Special </t>
    </r>
    <r>
      <rPr>
        <sz val="12"/>
        <color indexed="8"/>
        <rFont val="Verdana"/>
        <family val="2"/>
      </rPr>
      <t>liquidity bonds (TEL)</t>
    </r>
  </si>
  <si>
    <t>2015</t>
  </si>
  <si>
    <r>
      <t>Situación de encaje legal, depósitos en moneda nacional</t>
    </r>
    <r>
      <rPr>
        <b/>
        <vertAlign val="superscript"/>
        <sz val="12"/>
        <color indexed="56"/>
        <rFont val="Verdana"/>
        <family val="2"/>
      </rPr>
      <t>1/</t>
    </r>
    <r>
      <rPr>
        <b/>
        <sz val="12"/>
        <color indexed="56"/>
        <rFont val="Verdana"/>
        <family val="2"/>
      </rPr>
      <t xml:space="preserve"> - </t>
    </r>
    <r>
      <rPr>
        <b/>
        <sz val="12"/>
        <color indexed="8"/>
        <rFont val="Verdana"/>
        <family val="2"/>
      </rPr>
      <t>Reserve requirement for deposits in domestic currency</t>
    </r>
    <r>
      <rPr>
        <b/>
        <vertAlign val="superscript"/>
        <sz val="12"/>
        <color indexed="8"/>
        <rFont val="Verdana"/>
        <family val="2"/>
      </rPr>
      <t>1/</t>
    </r>
  </si>
  <si>
    <r>
      <t xml:space="preserve">: Requerimiento del encaje legal catorcenal del 15% a partir del 04 de abril 2011 - </t>
    </r>
    <r>
      <rPr>
        <sz val="12"/>
        <color indexed="8"/>
        <rFont val="Verdana"/>
        <family val="2"/>
      </rPr>
      <t>Biweekly legal reserve requirements of 15% from April 4, 2011.</t>
    </r>
  </si>
  <si>
    <r>
      <t xml:space="preserve">: En el caso de la FNI se incluye tanto depósitos en moneda nacional como extranjera - </t>
    </r>
    <r>
      <rPr>
        <sz val="12"/>
        <color indexed="8"/>
        <rFont val="Verdana"/>
        <family val="2"/>
      </rPr>
      <t>In the case of FNI, includes both domestic and foreign currency deposits.</t>
    </r>
  </si>
  <si>
    <r>
      <t xml:space="preserve">: En junio 1992 se efectuó el saneamiento de la banca estatal. En diciembre 1994, se efectuó el saneamiento de FNI y en mayo 1996 se desincorporó totalmente la cartera de la banca estatal trasladándose a COBANICSA - </t>
    </r>
    <r>
      <rPr>
        <sz val="12"/>
        <color indexed="8"/>
        <rFont val="Verdana"/>
        <family val="2"/>
      </rPr>
      <t>Similarmente la FNI efectuó el mismo traslado.  State bank's balance sheets were cleand up in june 1992. FNI's balance sheet clean up was executed in december 1994, and in may 1996 all state banks' portfolios were transfered to the Nicaraguan Bad Debt Recovery Institution (COBANICSA). FNI trasfered its portfolio as well.</t>
    </r>
  </si>
  <si>
    <r>
      <t xml:space="preserve">: Requerimiento del encaje legal diario 12% a partir del 04 de abril 2011 -  </t>
    </r>
    <r>
      <rPr>
        <sz val="12"/>
        <rFont val="Verdana"/>
        <family val="2"/>
      </rPr>
      <t>Daily legal reserve requirement of 12% from April 4, 2011.</t>
    </r>
    <r>
      <rPr>
        <sz val="12"/>
        <color indexed="8"/>
        <rFont val="Verdana"/>
        <family val="2"/>
      </rPr>
      <t xml:space="preserve">
</t>
    </r>
  </si>
  <si>
    <r>
      <t xml:space="preserve">(saldos en millones de córdobas - </t>
    </r>
    <r>
      <rPr>
        <i/>
        <sz val="12"/>
        <rFont val="Verdana"/>
        <family val="2"/>
      </rPr>
      <t>stock in millions of cordobas</t>
    </r>
    <r>
      <rPr>
        <i/>
        <sz val="12"/>
        <color indexed="38"/>
        <rFont val="Verdana"/>
        <family val="2"/>
      </rPr>
      <t>)</t>
    </r>
  </si>
  <si>
    <r>
      <t xml:space="preserve">: Antes del 17 de marzo del 2011 los depósitos a plazo se denominaban TEI y BEI.- </t>
    </r>
    <r>
      <rPr>
        <sz val="12"/>
        <rFont val="Verdana"/>
        <family val="2"/>
      </rPr>
      <t>Before the March 17, 2011 term deposits denominated TEI and BEI.</t>
    </r>
  </si>
  <si>
    <t>2016</t>
  </si>
  <si>
    <r>
      <t xml:space="preserve">     Ingreso Comisión liquidadora de cartera neto - </t>
    </r>
    <r>
      <rPr>
        <sz val="12"/>
        <color indexed="8"/>
        <rFont val="Verdana"/>
        <family val="2"/>
      </rPr>
      <t xml:space="preserve">Net income from asset liquidation commision (CLC) </t>
    </r>
  </si>
  <si>
    <r>
      <t xml:space="preserve">     Recup. gastos financ. bonos bancarios - </t>
    </r>
    <r>
      <rPr>
        <sz val="12"/>
        <color indexed="8"/>
        <rFont val="Verdana"/>
        <family val="2"/>
      </rPr>
      <t>Recovery of financial expenses from bank securities</t>
    </r>
  </si>
  <si>
    <r>
      <t xml:space="preserve">      Bonos Bancarios - </t>
    </r>
    <r>
      <rPr>
        <sz val="12"/>
        <color indexed="8"/>
        <rFont val="Verdana"/>
        <family val="2"/>
      </rPr>
      <t>Bank securities</t>
    </r>
  </si>
  <si>
    <r>
      <t xml:space="preserve">: SIBOIF, Banco Produzcamos y BCN - </t>
    </r>
    <r>
      <rPr>
        <sz val="12"/>
        <color indexed="8"/>
        <rFont val="Verdana"/>
        <family val="2"/>
      </rPr>
      <t>Superintendency of Banks and Other Financial Institutions (SIBOIF),  Banco Produzcamos and Central Bank of Nicaragua (BCN).</t>
    </r>
  </si>
  <si>
    <r>
      <t xml:space="preserve">: SIBOIF - </t>
    </r>
    <r>
      <rPr>
        <sz val="12"/>
        <color indexed="8"/>
        <rFont val="Verdana"/>
        <family val="2"/>
      </rPr>
      <t>Superintendency of Banks and Other Financial Institutions (SIBOIF).</t>
    </r>
  </si>
  <si>
    <r>
      <t xml:space="preserve">: SIBOIF, FNI y BCN - </t>
    </r>
    <r>
      <rPr>
        <sz val="12"/>
        <color indexed="8"/>
        <rFont val="Verdana"/>
        <family val="2"/>
      </rPr>
      <t>Superintendency of Banks and other Financial Institutions (SIBOIF), Nicaraguan Investment Financial Institution (FNI), and Central Bank of Nicaragua (BCN).</t>
    </r>
  </si>
  <si>
    <r>
      <t>: Incluye fondo por contravalor de donaciones externas -</t>
    </r>
    <r>
      <rPr>
        <sz val="12"/>
        <color indexed="8"/>
        <rFont val="Verdana"/>
        <family val="2"/>
      </rPr>
      <t xml:space="preserve"> Include funds from external grants.</t>
    </r>
  </si>
  <si>
    <r>
      <t>: Durante 1991 se incorporan  pérdidas cambiarias  que se trasladan a bonos del gobierno en 1992 -</t>
    </r>
    <r>
      <rPr>
        <sz val="12"/>
        <color indexed="8"/>
        <rFont val="Verdana"/>
        <family val="2"/>
      </rPr>
      <t xml:space="preserve"> Include exchange rate losses in year 1991, transfered to central government bonds category in 1992.</t>
    </r>
  </si>
  <si>
    <r>
      <t>: SIBOIF y BCN -</t>
    </r>
    <r>
      <rPr>
        <sz val="12"/>
        <color indexed="8"/>
        <rFont val="Verdana"/>
        <family val="2"/>
      </rPr>
      <t xml:space="preserve"> Superintendency of banks and other financial institutions (SIBOIF) and Central Bank of Nicaragua (BCN).</t>
    </r>
  </si>
  <si>
    <r>
      <t>: Incluye depósitos de ahorro y a plazo en moneda nacional -</t>
    </r>
    <r>
      <rPr>
        <sz val="12"/>
        <color indexed="8"/>
        <rFont val="Verdana"/>
        <family val="2"/>
      </rPr>
      <t xml:space="preserve"> Include savings and time deposits in domestic currency.</t>
    </r>
  </si>
  <si>
    <r>
      <t>: SIBOIF y BCN -</t>
    </r>
    <r>
      <rPr>
        <sz val="12"/>
        <color indexed="8"/>
        <rFont val="Verdana"/>
        <family val="2"/>
      </rPr>
      <t xml:space="preserve"> Superintendency of banks and other financial institutions (SIBOIF) and central bank of Nicaragua (BCN).</t>
    </r>
  </si>
  <si>
    <t>2017</t>
  </si>
  <si>
    <r>
      <t xml:space="preserve">: A partir de junio 2016 incorpora actualizaciones en la información financiera de Banco Produzcamos- </t>
    </r>
    <r>
      <rPr>
        <sz val="10"/>
        <rFont val="Verdana"/>
        <family val="2"/>
      </rPr>
      <t>As of June 2016 we applied updates on the financial information of Banco Produzcamos.</t>
    </r>
  </si>
  <si>
    <r>
      <t xml:space="preserve">Notas - </t>
    </r>
    <r>
      <rPr>
        <sz val="12"/>
        <color indexed="8"/>
        <rFont val="Verdana"/>
        <family val="2"/>
      </rPr>
      <t>Notes</t>
    </r>
  </si>
  <si>
    <r>
      <t xml:space="preserve">            Depósitos a plazo 1/ -</t>
    </r>
    <r>
      <rPr>
        <sz val="12"/>
        <color indexed="8"/>
        <rFont val="Verdana"/>
        <family val="2"/>
      </rPr>
      <t xml:space="preserve"> Fixed term deposit</t>
    </r>
  </si>
  <si>
    <r>
      <t xml:space="preserve">Fuente - </t>
    </r>
    <r>
      <rPr>
        <sz val="10"/>
        <color indexed="8"/>
        <rFont val="Verdana"/>
        <family val="2"/>
      </rPr>
      <t>Source</t>
    </r>
  </si>
  <si>
    <r>
      <t xml:space="preserve">: Metodología basada en el Manual de Estadísticas Monetarias y Financieras (MEMF, 2001) - </t>
    </r>
    <r>
      <rPr>
        <sz val="10"/>
        <color indexed="8"/>
        <rFont val="Verdana"/>
        <family val="2"/>
      </rPr>
      <t>The methodology used in this table is based on the 2001 IMF Monetary and Financial Statistics Manual (MEMF, 2001).</t>
    </r>
  </si>
  <si>
    <r>
      <t xml:space="preserve">: A partir de junio 2016 se obtiene información financiera que permite identificar nuevos sectores institucionales - </t>
    </r>
    <r>
      <rPr>
        <sz val="10"/>
        <rFont val="Verdana"/>
        <family val="2"/>
      </rPr>
      <t xml:space="preserve">As of June 2016, we have obtained additional financial information which allows us to identify new institutional sectors. </t>
    </r>
  </si>
  <si>
    <r>
      <t xml:space="preserve">: SIBOIF - </t>
    </r>
    <r>
      <rPr>
        <sz val="10"/>
        <rFont val="Verdana"/>
        <family val="2"/>
      </rPr>
      <t>Superintendency of Banks and Other Financial Institutions (SIBOIF).</t>
    </r>
  </si>
  <si>
    <r>
      <t xml:space="preserve">       Gobiernos estatales y locales - </t>
    </r>
    <r>
      <rPr>
        <sz val="12"/>
        <color indexed="8"/>
        <rFont val="Verdana"/>
        <family val="2"/>
      </rPr>
      <t>Claims on state and local governmets</t>
    </r>
  </si>
  <si>
    <r>
      <t xml:space="preserve">     Frente a sociedades públicas no financieras- </t>
    </r>
    <r>
      <rPr>
        <sz val="12"/>
        <color indexed="8"/>
        <rFont val="Verdana"/>
        <family val="2"/>
      </rPr>
      <t>Net credit to non-financial public companies</t>
    </r>
  </si>
  <si>
    <r>
      <t xml:space="preserve">     Frente al Banco Central -</t>
    </r>
    <r>
      <rPr>
        <sz val="12"/>
        <color indexed="8"/>
        <rFont val="Verdana"/>
        <family val="2"/>
      </rPr>
      <t xml:space="preserve"> Claims on central bank</t>
    </r>
  </si>
  <si>
    <r>
      <t xml:space="preserve">     Frente a Hogares e instituciones sin fines de lucro- </t>
    </r>
    <r>
      <rPr>
        <sz val="12"/>
        <color indexed="8"/>
        <rFont val="Verdana"/>
        <family val="2"/>
      </rPr>
      <t>Household and nonprofit institutions.</t>
    </r>
  </si>
  <si>
    <r>
      <t>: Consolida la información financiera del Banco central, Otras Sciedades de Depósito y Banco Produzcamos. C</t>
    </r>
    <r>
      <rPr>
        <sz val="12"/>
        <rFont val="Verdana"/>
        <family val="2"/>
      </rPr>
      <t xml:space="preserve">onsolidate financial information of Central Bank, other deposit institutions </t>
    </r>
  </si>
  <si>
    <r>
      <t xml:space="preserve">            Depósitos a plazo </t>
    </r>
    <r>
      <rPr>
        <vertAlign val="superscript"/>
        <sz val="12"/>
        <color indexed="38"/>
        <rFont val="Verdana"/>
        <family val="2"/>
      </rPr>
      <t>1/</t>
    </r>
    <r>
      <rPr>
        <sz val="12"/>
        <color indexed="38"/>
        <rFont val="Verdana"/>
        <family val="2"/>
      </rPr>
      <t xml:space="preserve"> - </t>
    </r>
    <r>
      <rPr>
        <sz val="12"/>
        <rFont val="Verdana"/>
        <family val="2"/>
      </rPr>
      <t xml:space="preserve">Fixed term deposit </t>
    </r>
    <r>
      <rPr>
        <vertAlign val="superscript"/>
        <sz val="12"/>
        <rFont val="Verdana"/>
        <family val="2"/>
      </rPr>
      <t>/1</t>
    </r>
  </si>
  <si>
    <r>
      <rPr>
        <b/>
        <sz val="12"/>
        <color indexed="21"/>
        <rFont val="Verdana"/>
        <family val="2"/>
      </rPr>
      <t>Reservas internacionales netas</t>
    </r>
    <r>
      <rPr>
        <b/>
        <sz val="12"/>
        <color indexed="56"/>
        <rFont val="Verdana"/>
        <family val="2"/>
      </rPr>
      <t xml:space="preserve"> -</t>
    </r>
    <r>
      <rPr>
        <b/>
        <sz val="12"/>
        <color indexed="8"/>
        <rFont val="Verdana"/>
        <family val="2"/>
      </rPr>
      <t xml:space="preserve"> Net international reserves</t>
    </r>
  </si>
  <si>
    <r>
      <rPr>
        <sz val="12"/>
        <color indexed="21"/>
        <rFont val="Verdana"/>
        <family val="2"/>
      </rPr>
      <t xml:space="preserve">    Reservas internacionales brutas </t>
    </r>
    <r>
      <rPr>
        <sz val="12"/>
        <color indexed="56"/>
        <rFont val="Verdana"/>
        <family val="2"/>
      </rPr>
      <t>-</t>
    </r>
    <r>
      <rPr>
        <sz val="12"/>
        <color indexed="8"/>
        <rFont val="Verdana"/>
        <family val="2"/>
      </rPr>
      <t xml:space="preserve"> Gross international reserves</t>
    </r>
  </si>
  <si>
    <r>
      <rPr>
        <sz val="12"/>
        <color indexed="21"/>
        <rFont val="Verdana"/>
        <family val="2"/>
      </rPr>
      <t xml:space="preserve">    Pasivos corto plazo -</t>
    </r>
    <r>
      <rPr>
        <sz val="12"/>
        <color indexed="8"/>
        <rFont val="Verdana"/>
        <family val="2"/>
      </rPr>
      <t xml:space="preserve"> Short-term liabilities</t>
    </r>
  </si>
  <si>
    <r>
      <rPr>
        <b/>
        <sz val="12"/>
        <color indexed="21"/>
        <rFont val="Verdana"/>
        <family val="2"/>
      </rPr>
      <t>Activos internos netos -</t>
    </r>
    <r>
      <rPr>
        <b/>
        <sz val="12"/>
        <color indexed="8"/>
        <rFont val="Verdana"/>
        <family val="2"/>
      </rPr>
      <t xml:space="preserve"> Net domestic assets</t>
    </r>
  </si>
  <si>
    <r>
      <rPr>
        <sz val="12"/>
        <color indexed="21"/>
        <rFont val="Verdana"/>
        <family val="2"/>
      </rPr>
      <t xml:space="preserve">     Sector Público no Financiero </t>
    </r>
    <r>
      <rPr>
        <sz val="12"/>
        <color indexed="56"/>
        <rFont val="Verdana"/>
        <family val="2"/>
      </rPr>
      <t xml:space="preserve">- </t>
    </r>
    <r>
      <rPr>
        <sz val="12"/>
        <color indexed="8"/>
        <rFont val="Verdana"/>
        <family val="2"/>
      </rPr>
      <t>Non-financial public sector</t>
    </r>
  </si>
  <si>
    <r>
      <rPr>
        <sz val="12"/>
        <color indexed="56"/>
        <rFont val="Verdana"/>
        <family val="2"/>
      </rPr>
      <t xml:space="preserve"> </t>
    </r>
    <r>
      <rPr>
        <sz val="12"/>
        <color indexed="21"/>
        <rFont val="Verdana"/>
        <family val="2"/>
      </rPr>
      <t xml:space="preserve">         Gobierno Central neto -</t>
    </r>
    <r>
      <rPr>
        <sz val="12"/>
        <color indexed="56"/>
        <rFont val="Verdana"/>
        <family val="2"/>
      </rPr>
      <t xml:space="preserve"> </t>
    </r>
    <r>
      <rPr>
        <sz val="12"/>
        <color indexed="8"/>
        <rFont val="Verdana"/>
        <family val="2"/>
      </rPr>
      <t>Central Government (net)</t>
    </r>
  </si>
  <si>
    <r>
      <rPr>
        <sz val="12"/>
        <color indexed="21"/>
        <rFont val="Verdana"/>
        <family val="2"/>
      </rPr>
      <t xml:space="preserve">          Resto sector público </t>
    </r>
    <r>
      <rPr>
        <sz val="12"/>
        <color indexed="56"/>
        <rFont val="Verdana"/>
        <family val="2"/>
      </rPr>
      <t xml:space="preserve">- </t>
    </r>
    <r>
      <rPr>
        <sz val="12"/>
        <color indexed="8"/>
        <rFont val="Verdana"/>
        <family val="2"/>
      </rPr>
      <t>Rest of public sector</t>
    </r>
  </si>
  <si>
    <r>
      <rPr>
        <sz val="12"/>
        <color indexed="21"/>
        <rFont val="Verdana"/>
        <family val="2"/>
      </rPr>
      <t xml:space="preserve">     Sistema financiero</t>
    </r>
    <r>
      <rPr>
        <vertAlign val="superscript"/>
        <sz val="12"/>
        <color indexed="21"/>
        <rFont val="Verdana"/>
        <family val="2"/>
      </rPr>
      <t>1/</t>
    </r>
    <r>
      <rPr>
        <sz val="12"/>
        <color indexed="21"/>
        <rFont val="Verdana"/>
        <family val="2"/>
      </rPr>
      <t xml:space="preserve"> -</t>
    </r>
    <r>
      <rPr>
        <sz val="12"/>
        <color indexed="8"/>
        <rFont val="Verdana"/>
        <family val="2"/>
      </rPr>
      <t xml:space="preserve"> Financial system</t>
    </r>
    <r>
      <rPr>
        <vertAlign val="superscript"/>
        <sz val="12"/>
        <color indexed="8"/>
        <rFont val="Verdana"/>
        <family val="2"/>
      </rPr>
      <t>1/</t>
    </r>
  </si>
  <si>
    <r>
      <rPr>
        <sz val="12"/>
        <color indexed="21"/>
        <rFont val="Verdana"/>
        <family val="2"/>
      </rPr>
      <t xml:space="preserve">     Títulos valores</t>
    </r>
    <r>
      <rPr>
        <vertAlign val="superscript"/>
        <sz val="12"/>
        <color indexed="21"/>
        <rFont val="Verdana"/>
        <family val="2"/>
      </rPr>
      <t>2/</t>
    </r>
    <r>
      <rPr>
        <sz val="12"/>
        <color indexed="56"/>
        <rFont val="Verdana"/>
        <family val="2"/>
      </rPr>
      <t xml:space="preserve"> - </t>
    </r>
    <r>
      <rPr>
        <sz val="12"/>
        <color indexed="8"/>
        <rFont val="Verdana"/>
        <family val="2"/>
      </rPr>
      <t>Securities</t>
    </r>
    <r>
      <rPr>
        <vertAlign val="superscript"/>
        <sz val="12"/>
        <color indexed="8"/>
        <rFont val="Verdana"/>
        <family val="2"/>
      </rPr>
      <t>2/</t>
    </r>
  </si>
  <si>
    <r>
      <rPr>
        <sz val="12"/>
        <color indexed="21"/>
        <rFont val="Verdana"/>
        <family val="2"/>
      </rPr>
      <t xml:space="preserve">     Crédito al sector privado </t>
    </r>
    <r>
      <rPr>
        <sz val="12"/>
        <color indexed="56"/>
        <rFont val="Verdana"/>
        <family val="2"/>
      </rPr>
      <t xml:space="preserve">- </t>
    </r>
    <r>
      <rPr>
        <sz val="12"/>
        <color indexed="8"/>
        <rFont val="Verdana"/>
        <family val="2"/>
      </rPr>
      <t>Private sector credit</t>
    </r>
  </si>
  <si>
    <r>
      <rPr>
        <sz val="12"/>
        <color indexed="21"/>
        <rFont val="Verdana"/>
        <family val="2"/>
      </rPr>
      <t xml:space="preserve">     Otras instituciones -</t>
    </r>
    <r>
      <rPr>
        <sz val="12"/>
        <color indexed="8"/>
        <rFont val="Verdana"/>
        <family val="2"/>
      </rPr>
      <t xml:space="preserve"> Other institutions</t>
    </r>
  </si>
  <si>
    <r>
      <rPr>
        <sz val="12"/>
        <color indexed="21"/>
        <rFont val="Verdana"/>
        <family val="2"/>
      </rPr>
      <t xml:space="preserve">     Pasivos externos mediano y largo plazo </t>
    </r>
    <r>
      <rPr>
        <sz val="12"/>
        <color indexed="56"/>
        <rFont val="Verdana"/>
        <family val="2"/>
      </rPr>
      <t xml:space="preserve">- </t>
    </r>
    <r>
      <rPr>
        <sz val="12"/>
        <color indexed="8"/>
        <rFont val="Verdana"/>
        <family val="2"/>
      </rPr>
      <t>Medium and long-term external liabilities</t>
    </r>
  </si>
  <si>
    <r>
      <rPr>
        <sz val="12"/>
        <color indexed="21"/>
        <rFont val="Verdana"/>
        <family val="2"/>
      </rPr>
      <t xml:space="preserve">     Otras activos y pasivos netos </t>
    </r>
    <r>
      <rPr>
        <sz val="12"/>
        <color indexed="56"/>
        <rFont val="Verdana"/>
        <family val="2"/>
      </rPr>
      <t xml:space="preserve">- </t>
    </r>
    <r>
      <rPr>
        <sz val="12"/>
        <color indexed="8"/>
        <rFont val="Verdana"/>
        <family val="2"/>
      </rPr>
      <t>Other net assets and liabilities</t>
    </r>
  </si>
  <si>
    <r>
      <rPr>
        <b/>
        <sz val="12"/>
        <color indexed="21"/>
        <rFont val="Verdana"/>
        <family val="2"/>
      </rPr>
      <t>Pasivos sector privado</t>
    </r>
    <r>
      <rPr>
        <b/>
        <vertAlign val="superscript"/>
        <sz val="12"/>
        <color indexed="21"/>
        <rFont val="Verdana"/>
        <family val="2"/>
      </rPr>
      <t>3/</t>
    </r>
    <r>
      <rPr>
        <b/>
        <sz val="12"/>
        <color indexed="21"/>
        <rFont val="Verdana"/>
        <family val="2"/>
      </rPr>
      <t xml:space="preserve"> </t>
    </r>
    <r>
      <rPr>
        <b/>
        <sz val="12"/>
        <color indexed="56"/>
        <rFont val="Verdana"/>
        <family val="2"/>
      </rPr>
      <t>-</t>
    </r>
    <r>
      <rPr>
        <b/>
        <sz val="12"/>
        <color indexed="8"/>
        <rFont val="Verdana"/>
        <family val="2"/>
      </rPr>
      <t xml:space="preserve"> Liabilities to the private sector</t>
    </r>
    <r>
      <rPr>
        <b/>
        <vertAlign val="superscript"/>
        <sz val="12"/>
        <color indexed="8"/>
        <rFont val="Verdana"/>
        <family val="2"/>
      </rPr>
      <t>3/</t>
    </r>
  </si>
  <si>
    <r>
      <rPr>
        <sz val="12"/>
        <color indexed="21"/>
        <rFont val="Verdana"/>
        <family val="2"/>
      </rPr>
      <t xml:space="preserve">      Numerario </t>
    </r>
    <r>
      <rPr>
        <sz val="12"/>
        <color indexed="56"/>
        <rFont val="Verdana"/>
        <family val="2"/>
      </rPr>
      <t xml:space="preserve">- </t>
    </r>
    <r>
      <rPr>
        <sz val="12"/>
        <color indexed="8"/>
        <rFont val="Verdana"/>
        <family val="2"/>
      </rPr>
      <t>Currency in circulation</t>
    </r>
  </si>
  <si>
    <r>
      <rPr>
        <sz val="12"/>
        <color indexed="21"/>
        <rFont val="Verdana"/>
        <family val="2"/>
      </rPr>
      <t xml:space="preserve">      Depósitos a la vista </t>
    </r>
    <r>
      <rPr>
        <sz val="12"/>
        <color indexed="56"/>
        <rFont val="Verdana"/>
        <family val="2"/>
      </rPr>
      <t xml:space="preserve">- </t>
    </r>
    <r>
      <rPr>
        <sz val="12"/>
        <color indexed="8"/>
        <rFont val="Verdana"/>
        <family val="2"/>
      </rPr>
      <t>Demand deposits</t>
    </r>
  </si>
  <si>
    <r>
      <rPr>
        <sz val="12"/>
        <color indexed="21"/>
        <rFont val="Verdana"/>
        <family val="2"/>
      </rPr>
      <t xml:space="preserve">      Cuasidinero</t>
    </r>
    <r>
      <rPr>
        <sz val="12"/>
        <color indexed="56"/>
        <rFont val="Verdana"/>
        <family val="2"/>
      </rPr>
      <t xml:space="preserve"> - </t>
    </r>
    <r>
      <rPr>
        <sz val="12"/>
        <color indexed="8"/>
        <rFont val="Verdana"/>
        <family val="2"/>
      </rPr>
      <t>Quasi-money</t>
    </r>
  </si>
  <si>
    <r>
      <rPr>
        <sz val="12"/>
        <color indexed="21"/>
        <rFont val="Verdana"/>
        <family val="2"/>
      </rPr>
      <t xml:space="preserve">      Depósitos en moneda extranjera -</t>
    </r>
    <r>
      <rPr>
        <sz val="12"/>
        <color indexed="8"/>
        <rFont val="Verdana"/>
        <family val="2"/>
      </rPr>
      <t xml:space="preserve"> Foreign currency deposits</t>
    </r>
  </si>
  <si>
    <r>
      <rPr>
        <i/>
        <sz val="12"/>
        <color indexed="21"/>
        <rFont val="Verdana"/>
        <family val="2"/>
      </rPr>
      <t xml:space="preserve">(millones de córdobas </t>
    </r>
    <r>
      <rPr>
        <i/>
        <sz val="12"/>
        <color indexed="38"/>
        <rFont val="Verdana"/>
        <family val="2"/>
      </rPr>
      <t xml:space="preserve">- </t>
    </r>
    <r>
      <rPr>
        <i/>
        <sz val="12"/>
        <color indexed="8"/>
        <rFont val="Verdana"/>
        <family val="2"/>
      </rPr>
      <t>millions of cordobas</t>
    </r>
    <r>
      <rPr>
        <i/>
        <sz val="12"/>
        <color indexed="56"/>
        <rFont val="Verdana"/>
        <family val="2"/>
      </rPr>
      <t>)</t>
    </r>
  </si>
  <si>
    <r>
      <rPr>
        <sz val="12"/>
        <color indexed="21"/>
        <rFont val="Verdana"/>
        <family val="2"/>
      </rPr>
      <t>Cuadro -</t>
    </r>
    <r>
      <rPr>
        <sz val="12"/>
        <color indexed="56"/>
        <rFont val="Verdana"/>
        <family val="2"/>
      </rPr>
      <t xml:space="preserve"> </t>
    </r>
    <r>
      <rPr>
        <sz val="12"/>
        <color indexed="8"/>
        <rFont val="Verdana"/>
        <family val="2"/>
      </rPr>
      <t>Table</t>
    </r>
    <r>
      <rPr>
        <sz val="12"/>
        <color indexed="21"/>
        <rFont val="Verdana"/>
        <family val="2"/>
      </rPr>
      <t xml:space="preserve"> IV-1</t>
    </r>
  </si>
  <si>
    <r>
      <rPr>
        <b/>
        <sz val="12"/>
        <color indexed="21"/>
        <rFont val="Verdana"/>
        <family val="2"/>
      </rPr>
      <t>Activos externos netos -</t>
    </r>
    <r>
      <rPr>
        <b/>
        <sz val="12"/>
        <color indexed="38"/>
        <rFont val="Verdana"/>
        <family val="2"/>
      </rPr>
      <t xml:space="preserve"> </t>
    </r>
    <r>
      <rPr>
        <b/>
        <sz val="12"/>
        <color indexed="8"/>
        <rFont val="Verdana"/>
        <family val="2"/>
      </rPr>
      <t>Net foreign assets</t>
    </r>
  </si>
  <si>
    <r>
      <rPr>
        <b/>
        <sz val="12"/>
        <color indexed="21"/>
        <rFont val="Verdana"/>
        <family val="2"/>
      </rPr>
      <t xml:space="preserve">Balance monetario del sistema financiero </t>
    </r>
    <r>
      <rPr>
        <b/>
        <sz val="12"/>
        <color indexed="38"/>
        <rFont val="Verdana"/>
        <family val="2"/>
      </rPr>
      <t>-</t>
    </r>
    <r>
      <rPr>
        <b/>
        <sz val="12"/>
        <color indexed="8"/>
        <rFont val="Verdana"/>
        <family val="2"/>
      </rPr>
      <t xml:space="preserve"> Monetary balance of the financial system</t>
    </r>
  </si>
  <si>
    <r>
      <rPr>
        <sz val="12"/>
        <color indexed="21"/>
        <rFont val="Verdana"/>
        <family val="2"/>
      </rPr>
      <t xml:space="preserve">Cuadro </t>
    </r>
    <r>
      <rPr>
        <sz val="12"/>
        <color indexed="56"/>
        <rFont val="Verdana"/>
        <family val="2"/>
      </rPr>
      <t xml:space="preserve">- </t>
    </r>
    <r>
      <rPr>
        <sz val="12"/>
        <color indexed="8"/>
        <rFont val="Verdana"/>
        <family val="2"/>
      </rPr>
      <t xml:space="preserve">Table </t>
    </r>
    <r>
      <rPr>
        <sz val="12"/>
        <color indexed="21"/>
        <rFont val="Verdana"/>
        <family val="2"/>
      </rPr>
      <t>IV-1</t>
    </r>
  </si>
  <si>
    <r>
      <rPr>
        <sz val="12"/>
        <color indexed="21"/>
        <rFont val="Verdana"/>
        <family val="2"/>
      </rPr>
      <t xml:space="preserve">Cuadro </t>
    </r>
    <r>
      <rPr>
        <sz val="12"/>
        <color indexed="56"/>
        <rFont val="Verdana"/>
        <family val="2"/>
      </rPr>
      <t>-</t>
    </r>
    <r>
      <rPr>
        <sz val="12"/>
        <color indexed="8"/>
        <rFont val="Verdana"/>
        <family val="2"/>
      </rPr>
      <t>Table</t>
    </r>
    <r>
      <rPr>
        <sz val="12"/>
        <color indexed="21"/>
        <rFont val="Verdana"/>
        <family val="2"/>
      </rPr>
      <t xml:space="preserve"> IV-2</t>
    </r>
  </si>
  <si>
    <r>
      <rPr>
        <sz val="12"/>
        <color indexed="21"/>
        <rFont val="Verdana"/>
        <family val="2"/>
      </rPr>
      <t xml:space="preserve">          Gobierno Central neto </t>
    </r>
    <r>
      <rPr>
        <sz val="12"/>
        <color indexed="56"/>
        <rFont val="Verdana"/>
        <family val="2"/>
      </rPr>
      <t xml:space="preserve">- </t>
    </r>
    <r>
      <rPr>
        <sz val="12"/>
        <color indexed="8"/>
        <rFont val="Verdana"/>
        <family val="2"/>
      </rPr>
      <t>Central Government (net)</t>
    </r>
  </si>
  <si>
    <r>
      <rPr>
        <sz val="12"/>
        <color indexed="21"/>
        <rFont val="Verdana"/>
        <family val="2"/>
      </rPr>
      <t xml:space="preserve">          Resto sector público -</t>
    </r>
    <r>
      <rPr>
        <sz val="12"/>
        <color indexed="56"/>
        <rFont val="Verdana"/>
        <family val="2"/>
      </rPr>
      <t xml:space="preserve"> </t>
    </r>
    <r>
      <rPr>
        <sz val="12"/>
        <color indexed="8"/>
        <rFont val="Verdana"/>
        <family val="2"/>
      </rPr>
      <t>Rest of public sector</t>
    </r>
  </si>
  <si>
    <r>
      <rPr>
        <sz val="12"/>
        <color indexed="21"/>
        <rFont val="Verdana"/>
        <family val="2"/>
      </rPr>
      <t xml:space="preserve">     Sistema financiero</t>
    </r>
    <r>
      <rPr>
        <vertAlign val="superscript"/>
        <sz val="12"/>
        <color indexed="21"/>
        <rFont val="Verdana"/>
        <family val="2"/>
      </rPr>
      <t>1/</t>
    </r>
    <r>
      <rPr>
        <sz val="12"/>
        <color indexed="21"/>
        <rFont val="Verdana"/>
        <family val="2"/>
      </rPr>
      <t xml:space="preserve"> </t>
    </r>
    <r>
      <rPr>
        <sz val="12"/>
        <color indexed="56"/>
        <rFont val="Verdana"/>
        <family val="2"/>
      </rPr>
      <t>-</t>
    </r>
    <r>
      <rPr>
        <sz val="12"/>
        <color indexed="8"/>
        <rFont val="Verdana"/>
        <family val="2"/>
      </rPr>
      <t xml:space="preserve"> Financial system</t>
    </r>
    <r>
      <rPr>
        <vertAlign val="superscript"/>
        <sz val="12"/>
        <color indexed="8"/>
        <rFont val="Verdana"/>
        <family val="2"/>
      </rPr>
      <t>1/</t>
    </r>
  </si>
  <si>
    <r>
      <rPr>
        <sz val="12"/>
        <color indexed="21"/>
        <rFont val="Verdana"/>
        <family val="2"/>
      </rPr>
      <t xml:space="preserve">     Crédito al sector privado</t>
    </r>
    <r>
      <rPr>
        <vertAlign val="superscript"/>
        <sz val="12"/>
        <color indexed="21"/>
        <rFont val="Verdana"/>
        <family val="2"/>
      </rPr>
      <t>3/</t>
    </r>
    <r>
      <rPr>
        <sz val="12"/>
        <color indexed="56"/>
        <rFont val="Verdana"/>
        <family val="2"/>
      </rPr>
      <t xml:space="preserve"> - </t>
    </r>
    <r>
      <rPr>
        <sz val="12"/>
        <color indexed="8"/>
        <rFont val="Verdana"/>
        <family val="2"/>
      </rPr>
      <t>Private sector credit</t>
    </r>
    <r>
      <rPr>
        <vertAlign val="superscript"/>
        <sz val="12"/>
        <color indexed="8"/>
        <rFont val="Verdana"/>
        <family val="2"/>
      </rPr>
      <t>3/</t>
    </r>
  </si>
  <si>
    <r>
      <rPr>
        <sz val="12"/>
        <color indexed="21"/>
        <rFont val="Verdana"/>
        <family val="2"/>
      </rPr>
      <t xml:space="preserve">     Pasivos externos mediano y largo plazo -</t>
    </r>
    <r>
      <rPr>
        <sz val="12"/>
        <color indexed="56"/>
        <rFont val="Verdana"/>
        <family val="2"/>
      </rPr>
      <t xml:space="preserve"> </t>
    </r>
    <r>
      <rPr>
        <sz val="12"/>
        <color indexed="8"/>
        <rFont val="Verdana"/>
        <family val="2"/>
      </rPr>
      <t>Medium and long-term external liabilities</t>
    </r>
  </si>
  <si>
    <r>
      <rPr>
        <sz val="12"/>
        <color indexed="21"/>
        <rFont val="Verdana"/>
        <family val="2"/>
      </rPr>
      <t xml:space="preserve">Cuadro </t>
    </r>
    <r>
      <rPr>
        <sz val="12"/>
        <color indexed="38"/>
        <rFont val="Verdana"/>
        <family val="2"/>
      </rPr>
      <t xml:space="preserve">- </t>
    </r>
    <r>
      <rPr>
        <sz val="12"/>
        <color indexed="8"/>
        <rFont val="Verdana"/>
        <family val="2"/>
      </rPr>
      <t>Table</t>
    </r>
    <r>
      <rPr>
        <sz val="12"/>
        <color indexed="38"/>
        <rFont val="Verdana"/>
        <family val="2"/>
      </rPr>
      <t xml:space="preserve"> </t>
    </r>
    <r>
      <rPr>
        <sz val="12"/>
        <color indexed="21"/>
        <rFont val="Verdana"/>
        <family val="2"/>
      </rPr>
      <t>IV-3</t>
    </r>
  </si>
  <si>
    <r>
      <t>Situación de encaje legal, depósitos en moneda extranjera</t>
    </r>
    <r>
      <rPr>
        <b/>
        <vertAlign val="superscript"/>
        <sz val="12"/>
        <color indexed="21"/>
        <rFont val="Verdana"/>
        <family val="2"/>
      </rPr>
      <t>1/</t>
    </r>
    <r>
      <rPr>
        <b/>
        <sz val="12"/>
        <color indexed="21"/>
        <rFont val="Verdana"/>
        <family val="2"/>
      </rPr>
      <t xml:space="preserve"> -</t>
    </r>
    <r>
      <rPr>
        <b/>
        <sz val="12"/>
        <rFont val="Verdana"/>
        <family val="2"/>
      </rPr>
      <t xml:space="preserve"> Reserve requirement for deposits in foreign currency</t>
    </r>
    <r>
      <rPr>
        <b/>
        <vertAlign val="superscript"/>
        <sz val="12"/>
        <rFont val="Verdana"/>
        <family val="2"/>
      </rPr>
      <t>1/</t>
    </r>
  </si>
  <si>
    <r>
      <rPr>
        <sz val="12"/>
        <color indexed="21"/>
        <rFont val="Verdana"/>
        <family val="2"/>
      </rPr>
      <t xml:space="preserve">Cuadro </t>
    </r>
    <r>
      <rPr>
        <sz val="12"/>
        <color indexed="56"/>
        <rFont val="Verdana"/>
        <family val="2"/>
      </rPr>
      <t xml:space="preserve">- </t>
    </r>
    <r>
      <rPr>
        <sz val="12"/>
        <color indexed="8"/>
        <rFont val="Verdana"/>
        <family val="2"/>
      </rPr>
      <t>Table</t>
    </r>
    <r>
      <rPr>
        <sz val="12"/>
        <color indexed="56"/>
        <rFont val="Verdana"/>
        <family val="2"/>
      </rPr>
      <t xml:space="preserve"> </t>
    </r>
    <r>
      <rPr>
        <sz val="12"/>
        <color indexed="21"/>
        <rFont val="Verdana"/>
        <family val="2"/>
      </rPr>
      <t>IV-3</t>
    </r>
  </si>
  <si>
    <r>
      <rPr>
        <sz val="12"/>
        <color indexed="21"/>
        <rFont val="Verdana"/>
        <family val="2"/>
      </rPr>
      <t>Cuadro  -</t>
    </r>
    <r>
      <rPr>
        <sz val="12"/>
        <color indexed="56"/>
        <rFont val="Verdana"/>
        <family val="2"/>
      </rPr>
      <t xml:space="preserve"> </t>
    </r>
    <r>
      <rPr>
        <sz val="12"/>
        <color indexed="8"/>
        <rFont val="Verdana"/>
        <family val="2"/>
      </rPr>
      <t>Table</t>
    </r>
    <r>
      <rPr>
        <sz val="12"/>
        <rFont val="Verdana"/>
        <family val="2"/>
      </rPr>
      <t xml:space="preserve"> </t>
    </r>
    <r>
      <rPr>
        <sz val="12"/>
        <color indexed="21"/>
        <rFont val="Verdana"/>
        <family val="2"/>
      </rPr>
      <t>IV-5</t>
    </r>
  </si>
  <si>
    <r>
      <rPr>
        <b/>
        <sz val="12"/>
        <color indexed="21"/>
        <rFont val="Verdana"/>
        <family val="2"/>
      </rPr>
      <t>Banco Central</t>
    </r>
    <r>
      <rPr>
        <b/>
        <sz val="12"/>
        <color indexed="38"/>
        <rFont val="Verdana"/>
        <family val="2"/>
      </rPr>
      <t xml:space="preserve"> </t>
    </r>
    <r>
      <rPr>
        <b/>
        <sz val="12"/>
        <color indexed="56"/>
        <rFont val="Verdana"/>
        <family val="2"/>
      </rPr>
      <t xml:space="preserve">- </t>
    </r>
    <r>
      <rPr>
        <b/>
        <sz val="12"/>
        <color indexed="8"/>
        <rFont val="Verdana"/>
        <family val="2"/>
      </rPr>
      <t>Central Bank</t>
    </r>
  </si>
  <si>
    <r>
      <rPr>
        <b/>
        <sz val="12"/>
        <color indexed="21"/>
        <rFont val="Verdana"/>
        <family val="2"/>
      </rPr>
      <t>Crédito del Banco Central de Nicaragua al  Gobierno Central</t>
    </r>
    <r>
      <rPr>
        <b/>
        <sz val="12"/>
        <color indexed="38"/>
        <rFont val="Verdana"/>
        <family val="2"/>
      </rPr>
      <t xml:space="preserve"> </t>
    </r>
    <r>
      <rPr>
        <b/>
        <sz val="12"/>
        <color indexed="38"/>
        <rFont val="Verdana"/>
        <family val="2"/>
      </rPr>
      <t>-</t>
    </r>
    <r>
      <rPr>
        <b/>
        <sz val="12"/>
        <color indexed="8"/>
        <rFont val="Verdana"/>
        <family val="2"/>
      </rPr>
      <t xml:space="preserve"> Central Bank credit to the Central Government</t>
    </r>
  </si>
  <si>
    <r>
      <rPr>
        <sz val="12"/>
        <color indexed="21"/>
        <rFont val="Verdana"/>
        <family val="2"/>
      </rPr>
      <t>Cuadro -</t>
    </r>
    <r>
      <rPr>
        <sz val="12"/>
        <color indexed="56"/>
        <rFont val="Verdana"/>
        <family val="2"/>
      </rPr>
      <t xml:space="preserve"> </t>
    </r>
    <r>
      <rPr>
        <sz val="12"/>
        <color indexed="8"/>
        <rFont val="Verdana"/>
        <family val="2"/>
      </rPr>
      <t>Table</t>
    </r>
    <r>
      <rPr>
        <sz val="12"/>
        <color indexed="56"/>
        <rFont val="Verdana"/>
        <family val="2"/>
      </rPr>
      <t xml:space="preserve"> </t>
    </r>
    <r>
      <rPr>
        <sz val="12"/>
        <color indexed="21"/>
        <rFont val="Verdana"/>
        <family val="2"/>
      </rPr>
      <t>IV-7</t>
    </r>
  </si>
  <si>
    <r>
      <rPr>
        <b/>
        <sz val="12"/>
        <color indexed="21"/>
        <rFont val="Verdana"/>
        <family val="2"/>
      </rPr>
      <t>Crédito neto</t>
    </r>
    <r>
      <rPr>
        <b/>
        <vertAlign val="superscript"/>
        <sz val="12"/>
        <color indexed="21"/>
        <rFont val="Verdana"/>
        <family val="2"/>
      </rPr>
      <t>3/</t>
    </r>
    <r>
      <rPr>
        <b/>
        <sz val="12"/>
        <color indexed="38"/>
        <rFont val="Verdana"/>
        <family val="2"/>
      </rPr>
      <t xml:space="preserve"> </t>
    </r>
    <r>
      <rPr>
        <b/>
        <sz val="12"/>
        <color indexed="56"/>
        <rFont val="Verdana"/>
        <family val="2"/>
      </rPr>
      <t xml:space="preserve">- </t>
    </r>
    <r>
      <rPr>
        <b/>
        <sz val="12"/>
        <color indexed="8"/>
        <rFont val="Verdana"/>
        <family val="2"/>
      </rPr>
      <t>Net credit</t>
    </r>
    <r>
      <rPr>
        <b/>
        <vertAlign val="superscript"/>
        <sz val="12"/>
        <color indexed="8"/>
        <rFont val="Verdana"/>
        <family val="2"/>
      </rPr>
      <t>3/</t>
    </r>
  </si>
  <si>
    <r>
      <rPr>
        <b/>
        <sz val="12"/>
        <color indexed="21"/>
        <rFont val="Verdana"/>
        <family val="2"/>
      </rPr>
      <t>Balance monetario Banco Produzcamos</t>
    </r>
    <r>
      <rPr>
        <b/>
        <vertAlign val="superscript"/>
        <sz val="12"/>
        <color indexed="21"/>
        <rFont val="Verdana"/>
        <family val="2"/>
      </rPr>
      <t>1/</t>
    </r>
    <r>
      <rPr>
        <b/>
        <sz val="12"/>
        <color indexed="21"/>
        <rFont val="Verdana"/>
        <family val="2"/>
      </rPr>
      <t xml:space="preserve"> -</t>
    </r>
    <r>
      <rPr>
        <b/>
        <sz val="12"/>
        <color indexed="56"/>
        <rFont val="Verdana"/>
        <family val="2"/>
      </rPr>
      <t xml:space="preserve"> </t>
    </r>
    <r>
      <rPr>
        <b/>
        <sz val="12"/>
        <color indexed="8"/>
        <rFont val="Verdana"/>
        <family val="2"/>
      </rPr>
      <t>Monetary balance of the Banco Produzcamos</t>
    </r>
    <r>
      <rPr>
        <b/>
        <vertAlign val="superscript"/>
        <sz val="12"/>
        <color indexed="8"/>
        <rFont val="Verdana"/>
        <family val="2"/>
      </rPr>
      <t>1/</t>
    </r>
  </si>
  <si>
    <r>
      <rPr>
        <sz val="12"/>
        <color indexed="21"/>
        <rFont val="Verdana"/>
        <family val="2"/>
      </rPr>
      <t xml:space="preserve">Cuadro </t>
    </r>
    <r>
      <rPr>
        <sz val="12"/>
        <color indexed="56"/>
        <rFont val="Verdana"/>
        <family val="2"/>
      </rPr>
      <t>-</t>
    </r>
    <r>
      <rPr>
        <sz val="12"/>
        <color indexed="8"/>
        <rFont val="Verdana"/>
        <family val="2"/>
      </rPr>
      <t xml:space="preserve"> Table</t>
    </r>
    <r>
      <rPr>
        <sz val="12"/>
        <color indexed="56"/>
        <rFont val="Verdana"/>
        <family val="2"/>
      </rPr>
      <t xml:space="preserve"> </t>
    </r>
    <r>
      <rPr>
        <sz val="12"/>
        <color indexed="21"/>
        <rFont val="Verdana"/>
        <family val="2"/>
      </rPr>
      <t>IV-4</t>
    </r>
  </si>
  <si>
    <r>
      <rPr>
        <sz val="12"/>
        <color indexed="21"/>
        <rFont val="Verdana"/>
        <family val="2"/>
      </rPr>
      <t>: Hasta abril de 2010, la razón social era Financiera Nicaraguense de Inversiones (FNI)</t>
    </r>
    <r>
      <rPr>
        <sz val="12"/>
        <color indexed="56"/>
        <rFont val="Verdana"/>
        <family val="2"/>
      </rPr>
      <t xml:space="preserve"> </t>
    </r>
    <r>
      <rPr>
        <sz val="12"/>
        <color indexed="8"/>
        <rFont val="Verdana"/>
        <family val="2"/>
      </rPr>
      <t>-  Until April 2010, the company name was Nicaraguan Financial Investment.</t>
    </r>
  </si>
  <si>
    <r>
      <rPr>
        <sz val="12"/>
        <color indexed="21"/>
        <rFont val="Verdana"/>
        <family val="2"/>
      </rPr>
      <t xml:space="preserve">Cuadro </t>
    </r>
    <r>
      <rPr>
        <sz val="12"/>
        <color indexed="38"/>
        <rFont val="Verdana"/>
        <family val="2"/>
      </rPr>
      <t>-</t>
    </r>
    <r>
      <rPr>
        <sz val="12"/>
        <color indexed="8"/>
        <rFont val="Verdana"/>
        <family val="2"/>
      </rPr>
      <t xml:space="preserve"> Table</t>
    </r>
    <r>
      <rPr>
        <sz val="12"/>
        <color indexed="21"/>
        <rFont val="Verdana"/>
        <family val="2"/>
      </rPr>
      <t xml:space="preserve"> IV-9</t>
    </r>
  </si>
  <si>
    <t>2018</t>
  </si>
  <si>
    <r>
      <rPr>
        <i/>
        <sz val="12"/>
        <color indexed="21"/>
        <rFont val="Verdana"/>
        <family val="2"/>
      </rPr>
      <t>Continuación</t>
    </r>
    <r>
      <rPr>
        <i/>
        <sz val="12"/>
        <color indexed="38"/>
        <rFont val="Verdana"/>
        <family val="2"/>
      </rPr>
      <t xml:space="preserve"> </t>
    </r>
    <r>
      <rPr>
        <i/>
        <sz val="12"/>
        <color indexed="8"/>
        <rFont val="Verdana"/>
        <family val="2"/>
      </rPr>
      <t>- Continuous</t>
    </r>
  </si>
  <si>
    <r>
      <rPr>
        <i/>
        <sz val="12"/>
        <color indexed="56"/>
        <rFont val="Verdana"/>
        <family val="2"/>
      </rPr>
      <t xml:space="preserve">Continuación </t>
    </r>
    <r>
      <rPr>
        <i/>
        <sz val="12"/>
        <color indexed="8"/>
        <rFont val="Verdana"/>
        <family val="2"/>
      </rPr>
      <t>- Continuous</t>
    </r>
  </si>
  <si>
    <r>
      <rPr>
        <i/>
        <sz val="12"/>
        <color indexed="56"/>
        <rFont val="Verdana"/>
        <family val="2"/>
      </rPr>
      <t>Continuación</t>
    </r>
    <r>
      <rPr>
        <i/>
        <sz val="12"/>
        <color indexed="38"/>
        <rFont val="Verdana"/>
        <family val="2"/>
      </rPr>
      <t xml:space="preserve"> </t>
    </r>
    <r>
      <rPr>
        <i/>
        <sz val="12"/>
        <color indexed="8"/>
        <rFont val="Verdana"/>
        <family val="2"/>
      </rPr>
      <t>- Continuous</t>
    </r>
  </si>
  <si>
    <r>
      <rPr>
        <i/>
        <sz val="12"/>
        <color indexed="56"/>
        <rFont val="Verdana"/>
        <family val="2"/>
      </rPr>
      <t>Continuación -</t>
    </r>
    <r>
      <rPr>
        <i/>
        <sz val="12"/>
        <color indexed="8"/>
        <rFont val="Verdana"/>
        <family val="2"/>
      </rPr>
      <t xml:space="preserve"> Continuous</t>
    </r>
  </si>
  <si>
    <r>
      <t xml:space="preserve">     Reportos monetarios- </t>
    </r>
    <r>
      <rPr>
        <sz val="10"/>
        <rFont val="Verdana"/>
        <family val="2"/>
      </rPr>
      <t>Monetary reports</t>
    </r>
    <r>
      <rPr>
        <sz val="10"/>
        <color indexed="8"/>
        <rFont val="Verdana"/>
        <family val="2"/>
      </rPr>
      <t xml:space="preserve">
</t>
    </r>
  </si>
  <si>
    <r>
      <t xml:space="preserve">      Depósitos monetarios - </t>
    </r>
    <r>
      <rPr>
        <sz val="10"/>
        <color indexed="8"/>
        <rFont val="Verdana"/>
        <family val="2"/>
      </rPr>
      <t xml:space="preserve">
Monetary deposits</t>
    </r>
  </si>
  <si>
    <r>
      <t xml:space="preserve">      Títulos de inversión - I</t>
    </r>
    <r>
      <rPr>
        <sz val="10"/>
        <color indexed="8"/>
        <rFont val="Verdana"/>
        <family val="2"/>
      </rPr>
      <t>nvestment securities</t>
    </r>
  </si>
  <si>
    <r>
      <t>Bonos del tesoro -</t>
    </r>
    <r>
      <rPr>
        <sz val="10"/>
        <rFont val="Verdana"/>
        <family val="2"/>
      </rPr>
      <t xml:space="preserve"> Goverment bonds</t>
    </r>
  </si>
  <si>
    <r>
      <t xml:space="preserve">(saldos millones de córdobas - </t>
    </r>
    <r>
      <rPr>
        <i/>
        <sz val="12"/>
        <rFont val="Verdana"/>
        <family val="2"/>
      </rPr>
      <t>stock millions</t>
    </r>
    <r>
      <rPr>
        <i/>
        <sz val="12"/>
        <color indexed="8"/>
        <rFont val="Verdana"/>
        <family val="2"/>
      </rPr>
      <t xml:space="preserve"> of cordobas</t>
    </r>
    <r>
      <rPr>
        <i/>
        <sz val="12"/>
        <color indexed="56"/>
        <rFont val="Verdana"/>
        <family val="2"/>
      </rPr>
      <t>)</t>
    </r>
  </si>
  <si>
    <r>
      <t xml:space="preserve">(saldos millones de córdobas - </t>
    </r>
    <r>
      <rPr>
        <i/>
        <sz val="12"/>
        <rFont val="Verdana"/>
        <family val="2"/>
      </rPr>
      <t>stock</t>
    </r>
    <r>
      <rPr>
        <i/>
        <sz val="12"/>
        <color indexed="8"/>
        <rFont val="Verdana"/>
        <family val="2"/>
      </rPr>
      <t>millions of cordobas</t>
    </r>
    <r>
      <rPr>
        <i/>
        <sz val="12"/>
        <color indexed="56"/>
        <rFont val="Verdana"/>
        <family val="2"/>
      </rPr>
      <t>)</t>
    </r>
  </si>
  <si>
    <r>
      <rPr>
        <i/>
        <sz val="12"/>
        <color indexed="21"/>
        <rFont val="Verdana"/>
        <family val="2"/>
      </rPr>
      <t>(saldos millones de córdobas</t>
    </r>
    <r>
      <rPr>
        <i/>
        <sz val="12"/>
        <color indexed="38"/>
        <rFont val="Verdana"/>
        <family val="2"/>
      </rPr>
      <t xml:space="preserve"> - </t>
    </r>
    <r>
      <rPr>
        <i/>
        <sz val="12"/>
        <rFont val="Verdana"/>
        <family val="2"/>
      </rPr>
      <t>stock m</t>
    </r>
    <r>
      <rPr>
        <i/>
        <sz val="12"/>
        <color indexed="8"/>
        <rFont val="Verdana"/>
        <family val="2"/>
      </rPr>
      <t>illions of cordobas</t>
    </r>
    <r>
      <rPr>
        <i/>
        <sz val="12"/>
        <color indexed="56"/>
        <rFont val="Verdana"/>
        <family val="2"/>
      </rPr>
      <t>)</t>
    </r>
  </si>
  <si>
    <r>
      <t xml:space="preserve">(saldos en millones de dólares - </t>
    </r>
    <r>
      <rPr>
        <i/>
        <sz val="12"/>
        <rFont val="Verdana"/>
        <family val="2"/>
      </rPr>
      <t>stock</t>
    </r>
    <r>
      <rPr>
        <i/>
        <sz val="12"/>
        <color indexed="8"/>
        <rFont val="Verdana"/>
        <family val="2"/>
      </rPr>
      <t>millions of dollars</t>
    </r>
    <r>
      <rPr>
        <i/>
        <sz val="12"/>
        <color indexed="56"/>
        <rFont val="Verdana"/>
        <family val="2"/>
      </rPr>
      <t>)</t>
    </r>
  </si>
  <si>
    <r>
      <t xml:space="preserve">(saldos millones de córdobas - </t>
    </r>
    <r>
      <rPr>
        <i/>
        <sz val="12"/>
        <rFont val="Verdana"/>
        <family val="2"/>
      </rPr>
      <t>stock mi</t>
    </r>
    <r>
      <rPr>
        <i/>
        <sz val="12"/>
        <color indexed="8"/>
        <rFont val="Verdana"/>
        <family val="2"/>
      </rPr>
      <t>llions of cordobas</t>
    </r>
    <r>
      <rPr>
        <i/>
        <sz val="12"/>
        <color indexed="56"/>
        <rFont val="Verdana"/>
        <family val="2"/>
      </rPr>
      <t>)</t>
    </r>
  </si>
  <si>
    <r>
      <t xml:space="preserve">: Requerimiento del encaje legal diario 10% a partir del 18 de junio 2018 -  </t>
    </r>
    <r>
      <rPr>
        <sz val="12"/>
        <rFont val="Verdana"/>
        <family val="2"/>
      </rPr>
      <t>Daily legal reserve requirement of 10% from June 18, 2018.</t>
    </r>
    <r>
      <rPr>
        <sz val="12"/>
        <color indexed="8"/>
        <rFont val="Verdana"/>
        <family val="2"/>
      </rPr>
      <t xml:space="preserve">
</t>
    </r>
  </si>
  <si>
    <r>
      <t xml:space="preserve">(saldos millones de córdobas - </t>
    </r>
    <r>
      <rPr>
        <i/>
        <sz val="12"/>
        <rFont val="Verdana"/>
        <family val="2"/>
      </rPr>
      <t>stock m</t>
    </r>
    <r>
      <rPr>
        <i/>
        <sz val="12"/>
        <color indexed="8"/>
        <rFont val="Verdana"/>
        <family val="2"/>
      </rPr>
      <t>illions of cordobas</t>
    </r>
    <r>
      <rPr>
        <i/>
        <sz val="12"/>
        <color indexed="56"/>
        <rFont val="Verdana"/>
        <family val="2"/>
      </rPr>
      <t>)</t>
    </r>
  </si>
  <si>
    <r>
      <t xml:space="preserve">(saldos millones de dólares - </t>
    </r>
    <r>
      <rPr>
        <i/>
        <sz val="12"/>
        <rFont val="Verdana"/>
        <family val="2"/>
      </rPr>
      <t>stock millions of dollars)</t>
    </r>
  </si>
  <si>
    <r>
      <rPr>
        <i/>
        <sz val="12"/>
        <color indexed="21"/>
        <rFont val="Verdana"/>
        <family val="2"/>
      </rPr>
      <t>(saldos millones de dólares -</t>
    </r>
    <r>
      <rPr>
        <i/>
        <sz val="12"/>
        <rFont val="Verdana"/>
        <family val="2"/>
      </rPr>
      <t xml:space="preserve"> stock </t>
    </r>
    <r>
      <rPr>
        <i/>
        <sz val="12"/>
        <color indexed="8"/>
        <rFont val="Verdana"/>
        <family val="2"/>
      </rPr>
      <t>millions of dollars</t>
    </r>
    <r>
      <rPr>
        <i/>
        <sz val="12"/>
        <color indexed="56"/>
        <rFont val="Verdana"/>
        <family val="2"/>
      </rPr>
      <t>)</t>
    </r>
  </si>
  <si>
    <r>
      <rPr>
        <b/>
        <sz val="12"/>
        <color indexed="21"/>
        <rFont val="Verdana"/>
        <family val="2"/>
      </rPr>
      <t>Balance monetario de las otras sociedades de depósitos -</t>
    </r>
    <r>
      <rPr>
        <b/>
        <sz val="12"/>
        <color indexed="8"/>
        <rFont val="Verdana"/>
        <family val="2"/>
      </rPr>
      <t xml:space="preserve"> Monetary balance of other deposit institutions</t>
    </r>
  </si>
  <si>
    <r>
      <t>Situación de encaje legal, depósitos en moneda nacional</t>
    </r>
    <r>
      <rPr>
        <b/>
        <vertAlign val="superscript"/>
        <sz val="12"/>
        <color indexed="56"/>
        <rFont val="Verdana"/>
        <family val="2"/>
      </rPr>
      <t>1/</t>
    </r>
    <r>
      <rPr>
        <b/>
        <sz val="12"/>
        <color indexed="56"/>
        <rFont val="Verdana"/>
        <family val="2"/>
      </rPr>
      <t>- R</t>
    </r>
    <r>
      <rPr>
        <b/>
        <sz val="12"/>
        <color indexed="8"/>
        <rFont val="Verdana"/>
        <family val="2"/>
      </rPr>
      <t>eserve requirement for deposits in domestic currency</t>
    </r>
    <r>
      <rPr>
        <b/>
        <vertAlign val="superscript"/>
        <sz val="12"/>
        <color indexed="8"/>
        <rFont val="Verdana"/>
        <family val="2"/>
      </rPr>
      <t>1/</t>
    </r>
  </si>
  <si>
    <r>
      <t>Pasivos sector privado -</t>
    </r>
    <r>
      <rPr>
        <b/>
        <sz val="10"/>
        <rFont val="Verdana"/>
        <family val="2"/>
      </rPr>
      <t xml:space="preserve"> Liabialities to the private sector</t>
    </r>
  </si>
  <si>
    <t xml:space="preserve">   Otras obligaciones con el público residente   </t>
  </si>
  <si>
    <t>2019</t>
  </si>
  <si>
    <r>
      <t xml:space="preserve">: Requerimiento del encaje legal semanal del 13% a partir del 12 de agosto 2019 - </t>
    </r>
    <r>
      <rPr>
        <sz val="10"/>
        <color indexed="8"/>
        <rFont val="Verdana"/>
        <family val="2"/>
      </rPr>
      <t>Biweekly legal reserve requirements of 13% from August 12, 2019.</t>
    </r>
  </si>
  <si>
    <r>
      <rPr>
        <sz val="12"/>
        <color indexed="21"/>
        <rFont val="Verdana"/>
        <family val="2"/>
      </rPr>
      <t>Cuadro -</t>
    </r>
    <r>
      <rPr>
        <sz val="12"/>
        <color indexed="8"/>
        <rFont val="Verdana"/>
        <family val="2"/>
      </rPr>
      <t xml:space="preserve"> Table</t>
    </r>
    <r>
      <rPr>
        <sz val="12"/>
        <color indexed="38"/>
        <rFont val="Verdana"/>
        <family val="2"/>
      </rPr>
      <t xml:space="preserve"> </t>
    </r>
    <r>
      <rPr>
        <sz val="12"/>
        <color indexed="21"/>
        <rFont val="Verdana"/>
        <family val="2"/>
      </rPr>
      <t>IV-10</t>
    </r>
  </si>
  <si>
    <r>
      <rPr>
        <sz val="12"/>
        <color indexed="21"/>
        <rFont val="Verdana"/>
        <family val="2"/>
      </rPr>
      <t>Cuadro</t>
    </r>
    <r>
      <rPr>
        <sz val="12"/>
        <color indexed="38"/>
        <rFont val="Verdana"/>
        <family val="2"/>
      </rPr>
      <t xml:space="preserve"> - </t>
    </r>
    <r>
      <rPr>
        <sz val="12"/>
        <color indexed="8"/>
        <rFont val="Verdana"/>
        <family val="2"/>
      </rPr>
      <t xml:space="preserve">Table </t>
    </r>
    <r>
      <rPr>
        <sz val="12"/>
        <color indexed="56"/>
        <rFont val="Verdana"/>
        <family val="2"/>
      </rPr>
      <t>I</t>
    </r>
    <r>
      <rPr>
        <sz val="12"/>
        <color indexed="21"/>
        <rFont val="Verdana"/>
        <family val="2"/>
      </rPr>
      <t>V-13</t>
    </r>
  </si>
  <si>
    <r>
      <rPr>
        <sz val="12"/>
        <rFont val="Verdana"/>
        <family val="2"/>
      </rPr>
      <t>Cuadro -</t>
    </r>
    <r>
      <rPr>
        <sz val="12"/>
        <color indexed="38"/>
        <rFont val="Verdana"/>
        <family val="2"/>
      </rPr>
      <t xml:space="preserve"> </t>
    </r>
    <r>
      <rPr>
        <sz val="12"/>
        <color indexed="8"/>
        <rFont val="Verdana"/>
        <family val="2"/>
      </rPr>
      <t xml:space="preserve">Table </t>
    </r>
    <r>
      <rPr>
        <sz val="12"/>
        <color indexed="21"/>
        <rFont val="Verdana"/>
        <family val="2"/>
      </rPr>
      <t>IV-13</t>
    </r>
  </si>
  <si>
    <r>
      <rPr>
        <sz val="12"/>
        <color indexed="21"/>
        <rFont val="Verdana"/>
        <family val="2"/>
      </rPr>
      <t>Cuadro</t>
    </r>
    <r>
      <rPr>
        <sz val="12"/>
        <color indexed="38"/>
        <rFont val="Verdana"/>
        <family val="2"/>
      </rPr>
      <t xml:space="preserve"> - </t>
    </r>
    <r>
      <rPr>
        <sz val="12"/>
        <color indexed="8"/>
        <rFont val="Verdana"/>
        <family val="2"/>
      </rPr>
      <t>Table</t>
    </r>
    <r>
      <rPr>
        <sz val="12"/>
        <color indexed="21"/>
        <rFont val="Verdana"/>
        <family val="2"/>
      </rPr>
      <t xml:space="preserve"> IV-14</t>
    </r>
  </si>
  <si>
    <r>
      <rPr>
        <sz val="12"/>
        <color indexed="21"/>
        <rFont val="Verdana"/>
        <family val="2"/>
      </rPr>
      <t xml:space="preserve">Cuadro </t>
    </r>
    <r>
      <rPr>
        <sz val="12"/>
        <color indexed="38"/>
        <rFont val="Verdana"/>
        <family val="2"/>
      </rPr>
      <t xml:space="preserve"> - </t>
    </r>
    <r>
      <rPr>
        <sz val="12"/>
        <color indexed="8"/>
        <rFont val="Verdana"/>
        <family val="2"/>
      </rPr>
      <t>Table</t>
    </r>
    <r>
      <rPr>
        <sz val="12"/>
        <color indexed="38"/>
        <rFont val="Verdana"/>
        <family val="2"/>
      </rPr>
      <t xml:space="preserve"> </t>
    </r>
    <r>
      <rPr>
        <sz val="12"/>
        <color indexed="21"/>
        <rFont val="Verdana"/>
        <family val="2"/>
      </rPr>
      <t>IV-14</t>
    </r>
  </si>
  <si>
    <r>
      <rPr>
        <sz val="12"/>
        <color indexed="21"/>
        <rFont val="Verdana"/>
        <family val="2"/>
      </rPr>
      <t xml:space="preserve">Cuadro </t>
    </r>
    <r>
      <rPr>
        <sz val="12"/>
        <color indexed="38"/>
        <rFont val="Verdana"/>
        <family val="2"/>
      </rPr>
      <t xml:space="preserve">- </t>
    </r>
    <r>
      <rPr>
        <sz val="12"/>
        <color indexed="8"/>
        <rFont val="Verdana"/>
        <family val="2"/>
      </rPr>
      <t xml:space="preserve">Table </t>
    </r>
    <r>
      <rPr>
        <sz val="12"/>
        <color indexed="21"/>
        <rFont val="Verdana"/>
        <family val="2"/>
      </rPr>
      <t>IV-16</t>
    </r>
  </si>
  <si>
    <t xml:space="preserve">             -</t>
  </si>
  <si>
    <t xml:space="preserve">            -</t>
  </si>
  <si>
    <t xml:space="preserve">         -</t>
  </si>
  <si>
    <t xml:space="preserve">           -</t>
  </si>
  <si>
    <t xml:space="preserve">       -</t>
  </si>
  <si>
    <t xml:space="preserve">          -</t>
  </si>
  <si>
    <r>
      <rPr>
        <sz val="12"/>
        <color indexed="38"/>
        <rFont val="Verdana"/>
        <family val="2"/>
      </rPr>
      <t xml:space="preserve">Nota </t>
    </r>
    <r>
      <rPr>
        <sz val="12"/>
        <color indexed="8"/>
        <rFont val="Verdana"/>
        <family val="2"/>
      </rPr>
      <t>- note</t>
    </r>
  </si>
  <si>
    <r>
      <t xml:space="preserve">      Cuenta corriente en ME - </t>
    </r>
    <r>
      <rPr>
        <sz val="12"/>
        <rFont val="Verdana"/>
        <family val="2"/>
      </rPr>
      <t xml:space="preserve">Foreing currency account current </t>
    </r>
  </si>
  <si>
    <r>
      <t xml:space="preserve">      Cuentas corrientes del Gobierno - </t>
    </r>
    <r>
      <rPr>
        <sz val="12"/>
        <rFont val="Verdana"/>
        <family val="2"/>
      </rPr>
      <t xml:space="preserve">Gobermment current account </t>
    </r>
  </si>
  <si>
    <t>2020</t>
  </si>
  <si>
    <t>Fuente - Source</t>
  </si>
  <si>
    <t>: BCN - Central Bank of Nicaragua (BCN).</t>
  </si>
  <si>
    <t xml:space="preserve">: Requerimiento del encaje legal diario 12% a partir del 04 de abril 2011 -  Daily legal reserve requirement of 12% from April 4, 2011.
</t>
  </si>
  <si>
    <t xml:space="preserve">: Requerimiento del encaje legal diario 10% a partir del 18 de junio 2018 -  Daily legal reserve requirement of 10% from June 18, 2018.
</t>
  </si>
  <si>
    <t>: El promedio de la tasa diaria no coincide con el 10% requerido, debido al programa de liberación de encaje en moneda nacional para el financiamiento de la actividad economica aprobado por resolución del 20 de junio 2020.</t>
  </si>
  <si>
    <r>
      <t xml:space="preserve">: Requerimiento del encaje legal catorcenal del 15% a partir del 22 de abril 2020 - </t>
    </r>
    <r>
      <rPr>
        <sz val="12"/>
        <color theme="1"/>
        <rFont val="Verdana"/>
        <family val="2"/>
      </rPr>
      <t>Biweekly legal reserve requirements of 15% from April 22, 2020.</t>
    </r>
  </si>
  <si>
    <t>: El promedio de la tasa catorcenal no coincide con el 15% requerido, debido al programa de liberación de encaje en moneda nacional para el financiamiento de la actividad economica aprobado por resolución del 20 de junio 2020.</t>
  </si>
  <si>
    <r>
      <rPr>
        <sz val="12"/>
        <color theme="3"/>
        <rFont val="Verdana"/>
        <family val="2"/>
      </rPr>
      <t xml:space="preserve"> -</t>
    </r>
    <r>
      <rPr>
        <sz val="12"/>
        <color indexed="8"/>
        <rFont val="Verdana"/>
        <family val="2"/>
      </rPr>
      <t xml:space="preserve"> The average biweekly rate doesn´t coincide with the 15% required, due to the program to release reserve requirements in national currency for the financing of economic activity approved by resolution of June 20, 2020.</t>
    </r>
  </si>
  <si>
    <r>
      <t xml:space="preserve">: Requerimiento del encaje legal semanal del 15% a partir del 12 de agosto 2019 - </t>
    </r>
    <r>
      <rPr>
        <sz val="12"/>
        <color theme="1"/>
        <rFont val="Verdana"/>
        <family val="2"/>
      </rPr>
      <t>Weekly legal reserve re</t>
    </r>
    <r>
      <rPr>
        <sz val="12"/>
        <color indexed="8"/>
        <rFont val="Verdana"/>
        <family val="2"/>
      </rPr>
      <t>quirements of 15% from august 12, 2019.</t>
    </r>
  </si>
  <si>
    <t xml:space="preserve"> - The average daily rate doesn´t coincide with the 10% required, due to the program to release reserve requirements in national currency for the financing of economic activity approved by resolution of June 20, 2020.</t>
  </si>
  <si>
    <r>
      <t xml:space="preserve">Cuadro </t>
    </r>
    <r>
      <rPr>
        <sz val="12"/>
        <color indexed="30"/>
        <rFont val="Verdana"/>
        <family val="2"/>
      </rPr>
      <t>-</t>
    </r>
    <r>
      <rPr>
        <sz val="12"/>
        <color indexed="38"/>
        <rFont val="Verdana"/>
        <family val="2"/>
      </rPr>
      <t xml:space="preserve"> </t>
    </r>
    <r>
      <rPr>
        <sz val="12"/>
        <rFont val="Verdana"/>
        <family val="2"/>
      </rPr>
      <t>T</t>
    </r>
    <r>
      <rPr>
        <sz val="12"/>
        <color indexed="8"/>
        <rFont val="Verdana"/>
        <family val="2"/>
      </rPr>
      <t>able</t>
    </r>
    <r>
      <rPr>
        <sz val="12"/>
        <color indexed="38"/>
        <rFont val="Verdana"/>
        <family val="2"/>
      </rPr>
      <t xml:space="preserve"> </t>
    </r>
    <r>
      <rPr>
        <sz val="12"/>
        <color theme="3" tint="-0.249977111117893"/>
        <rFont val="Verdana"/>
        <family val="2"/>
      </rPr>
      <t>IV-2</t>
    </r>
  </si>
  <si>
    <t xml:space="preserve">: A partir del 1ro de noviembre 2019, el BCN establece la tasa de deslizamiento del tipo de cambio del Córdoba con respecto al Dólar de los Estados Unidos de América en 3% anual. </t>
  </si>
  <si>
    <t xml:space="preserve">  From November 1th 2020, the BCN establishes the sliding rate of the exchange rate of the Córdoba with respect to the Dollar of the United States of America at 3% per year.</t>
  </si>
  <si>
    <t xml:space="preserve">: A partir del 1ro de diciembre 2020, el BCN establece la tasa de deslizamiento del tipo de cambio del Córdoba con respecto al Dólar de los Estados Unidos de América en 2% anual. </t>
  </si>
  <si>
    <t xml:space="preserve">  From November 1th 2020, the BCN establishes the sliding rate of the exchange rate of the Córdoba with respect to the Dollar of the United States of America at 2% per year.</t>
  </si>
  <si>
    <r>
      <t>Tipo de cambio nominal</t>
    </r>
    <r>
      <rPr>
        <b/>
        <vertAlign val="superscript"/>
        <sz val="12"/>
        <color theme="3"/>
        <rFont val="Verdana"/>
        <family val="2"/>
      </rPr>
      <t xml:space="preserve">1/ </t>
    </r>
    <r>
      <rPr>
        <b/>
        <sz val="12"/>
        <color theme="3"/>
        <rFont val="Verdana"/>
        <family val="2"/>
      </rPr>
      <t xml:space="preserve">- </t>
    </r>
    <r>
      <rPr>
        <b/>
        <sz val="12"/>
        <color indexed="8"/>
        <rFont val="Verdana"/>
        <family val="2"/>
      </rPr>
      <t>Nominal exchange rate</t>
    </r>
    <r>
      <rPr>
        <b/>
        <vertAlign val="superscript"/>
        <sz val="12"/>
        <color indexed="8"/>
        <rFont val="Verdana"/>
        <family val="2"/>
      </rPr>
      <t>/1</t>
    </r>
  </si>
  <si>
    <r>
      <t xml:space="preserve">  Fin de período </t>
    </r>
    <r>
      <rPr>
        <vertAlign val="superscript"/>
        <sz val="12"/>
        <color theme="3"/>
        <rFont val="Verdana"/>
        <family val="2"/>
      </rPr>
      <t>2/3</t>
    </r>
    <r>
      <rPr>
        <sz val="12"/>
        <color theme="3"/>
        <rFont val="Verdana"/>
        <family val="2"/>
      </rPr>
      <t xml:space="preserve">/- </t>
    </r>
    <r>
      <rPr>
        <sz val="12"/>
        <color indexed="8"/>
        <rFont val="Verdana"/>
        <family val="2"/>
      </rPr>
      <t>End of period</t>
    </r>
    <r>
      <rPr>
        <vertAlign val="superscript"/>
        <sz val="12"/>
        <color indexed="8"/>
        <rFont val="Verdana"/>
        <family val="2"/>
      </rPr>
      <t>2/3/</t>
    </r>
  </si>
  <si>
    <r>
      <rPr>
        <b/>
        <sz val="12"/>
        <color indexed="21"/>
        <rFont val="Verdana"/>
        <family val="2"/>
      </rPr>
      <t>Resto del mercado de cambios</t>
    </r>
    <r>
      <rPr>
        <b/>
        <vertAlign val="superscript"/>
        <sz val="12"/>
        <color indexed="21"/>
        <rFont val="Verdana"/>
        <family val="2"/>
      </rPr>
      <t xml:space="preserve"> 4/</t>
    </r>
    <r>
      <rPr>
        <b/>
        <vertAlign val="superscript"/>
        <sz val="12"/>
        <color indexed="38"/>
        <rFont val="Verdana"/>
        <family val="2"/>
      </rPr>
      <t xml:space="preserve"> </t>
    </r>
    <r>
      <rPr>
        <b/>
        <vertAlign val="superscript"/>
        <sz val="12"/>
        <color indexed="56"/>
        <rFont val="Verdana"/>
        <family val="2"/>
      </rPr>
      <t xml:space="preserve"> </t>
    </r>
    <r>
      <rPr>
        <b/>
        <sz val="12"/>
        <rFont val="Verdana"/>
        <family val="2"/>
      </rPr>
      <t xml:space="preserve">rest of the foreign exchange market </t>
    </r>
    <r>
      <rPr>
        <b/>
        <vertAlign val="superscript"/>
        <sz val="12"/>
        <rFont val="Verdana"/>
        <family val="2"/>
      </rPr>
      <t>4/</t>
    </r>
  </si>
  <si>
    <r>
      <t>: Corresponde al tipo de cambio promedio de 12 meses, excepto para el tipo de cambio de fin de período  -</t>
    </r>
    <r>
      <rPr>
        <sz val="11"/>
        <rFont val="Verdana"/>
        <family val="2"/>
      </rPr>
      <t xml:space="preserve"> The average exchage rate of 12 month, except for end or period.</t>
    </r>
  </si>
  <si>
    <r>
      <t xml:space="preserve">: De junio 1983 a abril de 1985 se suspendieron las operaciones de las casas de cambio - </t>
    </r>
    <r>
      <rPr>
        <sz val="11"/>
        <color indexed="8"/>
        <rFont val="Verdana"/>
        <family val="2"/>
      </rPr>
      <t>The operations of foreign exchange offices were suspended from june 1983 to april 1985.</t>
    </r>
  </si>
  <si>
    <r>
      <t xml:space="preserve">Fuente - </t>
    </r>
    <r>
      <rPr>
        <sz val="11"/>
        <color indexed="8"/>
        <rFont val="Verdana"/>
        <family val="2"/>
      </rPr>
      <t>Source</t>
    </r>
  </si>
  <si>
    <r>
      <t xml:space="preserve">: Casas de Cambios, Otras Sociedades de Depósito y BCN - </t>
    </r>
    <r>
      <rPr>
        <sz val="11"/>
        <color indexed="8"/>
        <rFont val="Verdana"/>
        <family val="2"/>
      </rPr>
      <t>Foreign exchange offices, other depository institutions and Central Bank of Nicaragua (BCN).</t>
    </r>
  </si>
  <si>
    <r>
      <rPr>
        <sz val="12"/>
        <color indexed="21"/>
        <rFont val="Verdana"/>
        <family val="2"/>
      </rPr>
      <t xml:space="preserve">Cuadro </t>
    </r>
    <r>
      <rPr>
        <sz val="12"/>
        <color indexed="38"/>
        <rFont val="Verdana"/>
        <family val="2"/>
      </rPr>
      <t xml:space="preserve">- </t>
    </r>
    <r>
      <rPr>
        <sz val="12"/>
        <color indexed="8"/>
        <rFont val="Verdana"/>
        <family val="2"/>
      </rPr>
      <t>T</t>
    </r>
    <r>
      <rPr>
        <sz val="12"/>
        <rFont val="Verdana"/>
        <family val="2"/>
      </rPr>
      <t xml:space="preserve">able </t>
    </r>
    <r>
      <rPr>
        <sz val="12"/>
        <color theme="3" tint="-0.499984740745262"/>
        <rFont val="Verdana"/>
        <family val="2"/>
      </rPr>
      <t>IV-12</t>
    </r>
  </si>
  <si>
    <r>
      <t xml:space="preserve">Cuadro - </t>
    </r>
    <r>
      <rPr>
        <sz val="12"/>
        <rFont val="Verdana"/>
        <family val="2"/>
      </rPr>
      <t xml:space="preserve">Table </t>
    </r>
    <r>
      <rPr>
        <sz val="12"/>
        <color theme="4" tint="-0.249977111117893"/>
        <rFont val="Verdana"/>
        <family val="2"/>
      </rPr>
      <t>IV-11</t>
    </r>
  </si>
  <si>
    <r>
      <rPr>
        <sz val="12"/>
        <color indexed="21"/>
        <rFont val="Verdana"/>
        <family val="2"/>
      </rPr>
      <t>Cuadro -</t>
    </r>
    <r>
      <rPr>
        <sz val="12"/>
        <color indexed="38"/>
        <rFont val="Verdana"/>
        <family val="2"/>
      </rPr>
      <t xml:space="preserve"> </t>
    </r>
    <r>
      <rPr>
        <sz val="12"/>
        <color indexed="8"/>
        <rFont val="Verdana"/>
        <family val="2"/>
      </rPr>
      <t xml:space="preserve">Table </t>
    </r>
    <r>
      <rPr>
        <sz val="12"/>
        <color theme="3" tint="-0.499984740745262"/>
        <rFont val="Verdana"/>
        <family val="2"/>
      </rPr>
      <t>IV-15</t>
    </r>
  </si>
  <si>
    <r>
      <t xml:space="preserve">Cuadro </t>
    </r>
    <r>
      <rPr>
        <sz val="12"/>
        <color indexed="38"/>
        <rFont val="Verdana"/>
        <family val="2"/>
      </rPr>
      <t xml:space="preserve">- </t>
    </r>
    <r>
      <rPr>
        <sz val="12"/>
        <color indexed="8"/>
        <rFont val="Verdana"/>
        <family val="2"/>
      </rPr>
      <t>Table</t>
    </r>
    <r>
      <rPr>
        <sz val="12"/>
        <color indexed="38"/>
        <rFont val="Verdana"/>
        <family val="2"/>
      </rPr>
      <t xml:space="preserve"> </t>
    </r>
    <r>
      <rPr>
        <sz val="12"/>
        <color indexed="21"/>
        <rFont val="Verdana"/>
        <family val="2"/>
      </rPr>
      <t>IV-17</t>
    </r>
  </si>
  <si>
    <r>
      <rPr>
        <sz val="12"/>
        <color indexed="21"/>
        <rFont val="Verdana"/>
        <family val="2"/>
      </rPr>
      <t>Cuadro -</t>
    </r>
    <r>
      <rPr>
        <sz val="12"/>
        <color indexed="8"/>
        <rFont val="Verdana"/>
        <family val="2"/>
      </rPr>
      <t xml:space="preserve"> Table</t>
    </r>
    <r>
      <rPr>
        <sz val="12"/>
        <color indexed="38"/>
        <rFont val="Verdana"/>
        <family val="2"/>
      </rPr>
      <t xml:space="preserve"> </t>
    </r>
    <r>
      <rPr>
        <sz val="12"/>
        <color theme="3"/>
        <rFont val="Verdana"/>
        <family val="2"/>
      </rPr>
      <t>IV-6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</si>
</sst>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_ * #,##0.00_ ;_ * \-#,##0.00_ ;_ * &quot;-&quot;??_ ;_ @_ "/>
    <numFmt numFmtId="166" formatCode="0.0"/>
    <numFmt numFmtId="167" formatCode="0.0000"/>
    <numFmt numFmtId="168" formatCode="#,##0.0_);\(#,##0.0\)"/>
    <numFmt numFmtId="169" formatCode="#,##0.0000_);\(#,##0.0000\)"/>
    <numFmt numFmtId="170" formatCode="_(* #,##0.0_);_(* \(#,##0.0\);_(* &quot;-&quot;??_);_(@_)"/>
    <numFmt numFmtId="171" formatCode="0.0_)"/>
    <numFmt numFmtId="172" formatCode="#,##0.0;\-#,##0.0"/>
    <numFmt numFmtId="173" formatCode="_(* #,##0_);_(* \(#,##0\);_(* &quot;-&quot;??_);_(@_)"/>
    <numFmt numFmtId="174" formatCode="_(* #,##0.000000_);_(* \(#,##0.000000\);_(* &quot;-&quot;??_);_(@_)"/>
  </numFmts>
  <fonts count="60">
    <font>
      <sz val="12"/>
      <name val="Arial"/>
    </font>
    <font>
      <sz val="12"/>
      <name val="Arial"/>
      <family val="2"/>
    </font>
    <font>
      <sz val="8"/>
      <name val="Arial"/>
      <family val="2"/>
    </font>
    <font>
      <b/>
      <sz val="10"/>
      <color indexed="8"/>
      <name val="Verdana"/>
      <family val="2"/>
    </font>
    <font>
      <sz val="10"/>
      <color indexed="8"/>
      <name val="Verdana"/>
      <family val="2"/>
    </font>
    <font>
      <sz val="12"/>
      <name val="Arial MT"/>
    </font>
    <font>
      <sz val="10"/>
      <name val="Arial"/>
      <family val="2"/>
    </font>
    <font>
      <sz val="12"/>
      <name val="Arial"/>
      <family val="2"/>
    </font>
    <font>
      <b/>
      <sz val="12"/>
      <color indexed="8"/>
      <name val="Verdana"/>
      <family val="2"/>
    </font>
    <font>
      <sz val="12"/>
      <color indexed="8"/>
      <name val="Verdana"/>
      <family val="2"/>
    </font>
    <font>
      <b/>
      <sz val="12"/>
      <name val="Verdana"/>
      <family val="2"/>
    </font>
    <font>
      <sz val="12"/>
      <name val="Verdana"/>
      <family val="2"/>
    </font>
    <font>
      <i/>
      <sz val="12"/>
      <name val="Verdana"/>
      <family val="2"/>
    </font>
    <font>
      <i/>
      <sz val="12"/>
      <color indexed="8"/>
      <name val="Verdana"/>
      <family val="2"/>
    </font>
    <font>
      <b/>
      <sz val="12"/>
      <color indexed="56"/>
      <name val="Verdana"/>
      <family val="2"/>
    </font>
    <font>
      <sz val="12"/>
      <color indexed="56"/>
      <name val="Verdana"/>
      <family val="2"/>
    </font>
    <font>
      <vertAlign val="superscript"/>
      <sz val="12"/>
      <color indexed="56"/>
      <name val="Verdana"/>
      <family val="2"/>
    </font>
    <font>
      <b/>
      <vertAlign val="superscript"/>
      <sz val="12"/>
      <color indexed="56"/>
      <name val="Verdana"/>
      <family val="2"/>
    </font>
    <font>
      <b/>
      <sz val="10"/>
      <color indexed="56"/>
      <name val="Verdana"/>
      <family val="2"/>
    </font>
    <font>
      <i/>
      <sz val="12"/>
      <color indexed="56"/>
      <name val="Verdana"/>
      <family val="2"/>
    </font>
    <font>
      <b/>
      <vertAlign val="superscript"/>
      <sz val="10"/>
      <color indexed="56"/>
      <name val="Verdana"/>
      <family val="2"/>
    </font>
    <font>
      <vertAlign val="superscript"/>
      <sz val="12"/>
      <color indexed="8"/>
      <name val="Verdana"/>
      <family val="2"/>
    </font>
    <font>
      <b/>
      <vertAlign val="superscript"/>
      <sz val="12"/>
      <color indexed="8"/>
      <name val="Verdana"/>
      <family val="2"/>
    </font>
    <font>
      <b/>
      <vertAlign val="superscript"/>
      <sz val="10"/>
      <color indexed="8"/>
      <name val="Verdana"/>
      <family val="2"/>
    </font>
    <font>
      <b/>
      <vertAlign val="superscript"/>
      <sz val="12"/>
      <name val="Verdana"/>
      <family val="2"/>
    </font>
    <font>
      <sz val="12"/>
      <color indexed="38"/>
      <name val="Verdana"/>
      <family val="2"/>
    </font>
    <font>
      <b/>
      <sz val="12"/>
      <color indexed="38"/>
      <name val="Verdana"/>
      <family val="2"/>
    </font>
    <font>
      <i/>
      <sz val="12"/>
      <color indexed="38"/>
      <name val="Verdana"/>
      <family val="2"/>
    </font>
    <font>
      <b/>
      <vertAlign val="superscript"/>
      <sz val="12"/>
      <color indexed="38"/>
      <name val="Verdana"/>
      <family val="2"/>
    </font>
    <font>
      <sz val="10"/>
      <name val="Verdana"/>
      <family val="2"/>
    </font>
    <font>
      <vertAlign val="superscript"/>
      <sz val="12"/>
      <color indexed="38"/>
      <name val="Verdana"/>
      <family val="2"/>
    </font>
    <font>
      <vertAlign val="superscript"/>
      <sz val="12"/>
      <name val="Verdana"/>
      <family val="2"/>
    </font>
    <font>
      <b/>
      <sz val="12"/>
      <color indexed="21"/>
      <name val="Verdana"/>
      <family val="2"/>
    </font>
    <font>
      <b/>
      <vertAlign val="superscript"/>
      <sz val="12"/>
      <color indexed="21"/>
      <name val="Verdana"/>
      <family val="2"/>
    </font>
    <font>
      <i/>
      <sz val="12"/>
      <color indexed="21"/>
      <name val="Verdana"/>
      <family val="2"/>
    </font>
    <font>
      <sz val="12"/>
      <color indexed="21"/>
      <name val="Verdana"/>
      <family val="2"/>
    </font>
    <font>
      <vertAlign val="superscript"/>
      <sz val="12"/>
      <color indexed="21"/>
      <name val="Verdana"/>
      <family val="2"/>
    </font>
    <font>
      <sz val="12"/>
      <color indexed="30"/>
      <name val="Verdana"/>
      <family val="2"/>
    </font>
    <font>
      <b/>
      <sz val="10"/>
      <name val="Verdana"/>
      <family val="2"/>
    </font>
    <font>
      <sz val="12"/>
      <color theme="3"/>
      <name val="Verdana"/>
      <family val="2"/>
    </font>
    <font>
      <b/>
      <sz val="12"/>
      <color theme="3"/>
      <name val="Verdana"/>
      <family val="2"/>
    </font>
    <font>
      <sz val="12"/>
      <color rgb="FF004B85"/>
      <name val="Verdana"/>
      <family val="2"/>
    </font>
    <font>
      <i/>
      <sz val="12"/>
      <color theme="3"/>
      <name val="Verdana"/>
      <family val="2"/>
    </font>
    <font>
      <sz val="12"/>
      <color theme="1"/>
      <name val="Verdana"/>
      <family val="2"/>
    </font>
    <font>
      <b/>
      <sz val="10"/>
      <color theme="3"/>
      <name val="Verdana"/>
      <family val="2"/>
    </font>
    <font>
      <sz val="10"/>
      <color theme="3"/>
      <name val="Verdana"/>
      <family val="2"/>
    </font>
    <font>
      <i/>
      <sz val="12"/>
      <color rgb="FF004B85"/>
      <name val="Verdana"/>
      <family val="2"/>
    </font>
    <font>
      <sz val="10"/>
      <color rgb="FF004B85"/>
      <name val="Verdana"/>
      <family val="2"/>
    </font>
    <font>
      <b/>
      <sz val="12"/>
      <color theme="4" tint="-0.249977111117893"/>
      <name val="Verdana"/>
      <family val="2"/>
    </font>
    <font>
      <i/>
      <sz val="12"/>
      <color theme="4" tint="-0.249977111117893"/>
      <name val="Verdana"/>
      <family val="2"/>
    </font>
    <font>
      <sz val="12"/>
      <color theme="4" tint="-0.249977111117893"/>
      <name val="Verdana"/>
      <family val="2"/>
    </font>
    <font>
      <i/>
      <sz val="12"/>
      <color theme="3" tint="-0.249977111117893"/>
      <name val="Verdana"/>
      <family val="2"/>
    </font>
    <font>
      <sz val="12"/>
      <color theme="3" tint="-0.249977111117893"/>
      <name val="Verdana"/>
      <family val="2"/>
    </font>
    <font>
      <b/>
      <vertAlign val="superscript"/>
      <sz val="12"/>
      <color theme="3"/>
      <name val="Verdana"/>
      <family val="2"/>
    </font>
    <font>
      <vertAlign val="superscript"/>
      <sz val="12"/>
      <color theme="3"/>
      <name val="Verdana"/>
      <family val="2"/>
    </font>
    <font>
      <sz val="11"/>
      <color indexed="8"/>
      <name val="Verdana"/>
      <family val="2"/>
    </font>
    <font>
      <sz val="11"/>
      <color theme="3"/>
      <name val="Verdana"/>
      <family val="2"/>
    </font>
    <font>
      <sz val="11"/>
      <name val="Verdana"/>
      <family val="2"/>
    </font>
    <font>
      <sz val="11"/>
      <color rgb="FF004B85"/>
      <name val="Verdana"/>
      <family val="2"/>
    </font>
    <font>
      <sz val="12"/>
      <color theme="3" tint="-0.499984740745262"/>
      <name val="Verdana"/>
      <family val="2"/>
    </font>
  </fonts>
  <fills count="4">
    <fill>
      <patternFill patternType="none"/>
    </fill>
    <fill>
      <patternFill patternType="gray125"/>
    </fill>
    <fill>
      <patternFill patternType="solid">
        <fgColor indexed="9"/>
      </patternFill>
    </fill>
    <fill>
      <patternFill patternType="solid">
        <fgColor theme="0"/>
        <bgColor indexed="64"/>
      </patternFill>
    </fill>
  </fills>
  <borders count="3">
    <border>
      <left/>
      <right/>
      <top/>
      <bottom/>
      <diagonal/>
    </border>
    <border>
      <left/>
      <right/>
      <top style="medium">
        <color indexed="58"/>
      </top>
      <bottom style="medium">
        <color indexed="58"/>
      </bottom>
      <diagonal/>
    </border>
    <border>
      <left/>
      <right/>
      <top/>
      <bottom style="medium">
        <color indexed="58"/>
      </bottom>
      <diagonal/>
    </border>
  </borders>
  <cellStyleXfs count="12">
    <xf numFmtId="39" fontId="0" fillId="2" borderId="0"/>
    <xf numFmtId="164" fontId="1" fillId="0" borderId="0" applyFont="0" applyFill="0" applyBorder="0" applyAlignment="0" applyProtection="0"/>
    <xf numFmtId="164" fontId="6" fillId="0" borderId="0" applyFont="0" applyFill="0" applyBorder="0" applyAlignment="0" applyProtection="0"/>
    <xf numFmtId="0" fontId="5" fillId="0" borderId="0"/>
    <xf numFmtId="0" fontId="7" fillId="0" borderId="0"/>
    <xf numFmtId="0" fontId="6" fillId="0" borderId="0"/>
    <xf numFmtId="0" fontId="6" fillId="0" borderId="0"/>
    <xf numFmtId="171" fontId="7" fillId="0" borderId="0"/>
    <xf numFmtId="0" fontId="1" fillId="2" borderId="0"/>
    <xf numFmtId="0" fontId="1" fillId="2" borderId="0"/>
    <xf numFmtId="0" fontId="1" fillId="2" borderId="0"/>
    <xf numFmtId="0" fontId="1" fillId="2" borderId="0"/>
  </cellStyleXfs>
  <cellXfs count="292">
    <xf numFmtId="39" fontId="0" fillId="2" borderId="0" xfId="0" applyNumberFormat="1"/>
    <xf numFmtId="0" fontId="39" fillId="3" borderId="0" xfId="6" applyFont="1" applyFill="1" applyBorder="1" applyAlignment="1" applyProtection="1">
      <alignment horizontal="left"/>
      <protection locked="0"/>
    </xf>
    <xf numFmtId="0" fontId="10" fillId="3" borderId="0" xfId="6" applyFont="1" applyFill="1" applyBorder="1" applyAlignment="1" applyProtection="1">
      <alignment horizontal="left"/>
      <protection locked="0"/>
    </xf>
    <xf numFmtId="0" fontId="11" fillId="3" borderId="0" xfId="6" applyFont="1" applyFill="1" applyBorder="1" applyAlignment="1" applyProtection="1">
      <alignment horizontal="left"/>
      <protection locked="0"/>
    </xf>
    <xf numFmtId="39" fontId="9" fillId="3" borderId="0" xfId="0" applyNumberFormat="1" applyFont="1" applyFill="1" applyAlignment="1"/>
    <xf numFmtId="0" fontId="40" fillId="3" borderId="0" xfId="6" applyFont="1" applyFill="1" applyBorder="1" applyAlignment="1" applyProtection="1">
      <alignment horizontal="left"/>
      <protection locked="0"/>
    </xf>
    <xf numFmtId="0" fontId="12" fillId="3" borderId="0" xfId="6" applyFont="1" applyFill="1" applyBorder="1" applyAlignment="1">
      <alignment horizontal="left"/>
    </xf>
    <xf numFmtId="166" fontId="9" fillId="3" borderId="0" xfId="0" applyNumberFormat="1" applyFont="1" applyFill="1" applyAlignment="1"/>
    <xf numFmtId="39" fontId="13" fillId="3" borderId="0" xfId="0" applyNumberFormat="1" applyFont="1" applyFill="1" applyAlignment="1"/>
    <xf numFmtId="39" fontId="8" fillId="3" borderId="1" xfId="0" applyNumberFormat="1" applyFont="1" applyFill="1" applyBorder="1" applyAlignment="1">
      <alignment wrapText="1"/>
    </xf>
    <xf numFmtId="39" fontId="9" fillId="3" borderId="0" xfId="0" applyNumberFormat="1" applyFont="1" applyFill="1" applyAlignment="1">
      <alignment horizontal="center"/>
    </xf>
    <xf numFmtId="39" fontId="8" fillId="3" borderId="0" xfId="0" applyNumberFormat="1" applyFont="1" applyFill="1" applyBorder="1" applyAlignment="1"/>
    <xf numFmtId="39" fontId="9" fillId="3" borderId="0" xfId="0" applyNumberFormat="1" applyFont="1" applyFill="1" applyBorder="1" applyAlignment="1"/>
    <xf numFmtId="168" fontId="8" fillId="3" borderId="0" xfId="0" applyNumberFormat="1" applyFont="1" applyFill="1" applyBorder="1" applyAlignment="1">
      <alignment horizontal="right"/>
    </xf>
    <xf numFmtId="168" fontId="9" fillId="3" borderId="0" xfId="0" applyNumberFormat="1" applyFont="1" applyFill="1" applyBorder="1" applyAlignment="1">
      <alignment horizontal="right"/>
    </xf>
    <xf numFmtId="49" fontId="9" fillId="3" borderId="0" xfId="0" applyNumberFormat="1" applyFont="1" applyFill="1" applyBorder="1" applyAlignment="1">
      <alignment horizontal="right"/>
    </xf>
    <xf numFmtId="168" fontId="8" fillId="3" borderId="0" xfId="0" applyNumberFormat="1" applyFont="1" applyFill="1" applyBorder="1" applyAlignment="1">
      <alignment horizontal="center"/>
    </xf>
    <xf numFmtId="39" fontId="8" fillId="3" borderId="2" xfId="0" applyNumberFormat="1" applyFont="1" applyFill="1" applyBorder="1" applyAlignment="1"/>
    <xf numFmtId="168" fontId="9" fillId="3" borderId="2" xfId="0" applyNumberFormat="1" applyFont="1" applyFill="1" applyBorder="1" applyAlignment="1">
      <alignment horizontal="right"/>
    </xf>
    <xf numFmtId="166" fontId="9" fillId="3" borderId="2" xfId="0" applyNumberFormat="1" applyFont="1" applyFill="1" applyBorder="1" applyAlignment="1"/>
    <xf numFmtId="166" fontId="9" fillId="3" borderId="0" xfId="0" applyNumberFormat="1" applyFont="1" applyFill="1" applyBorder="1" applyAlignment="1"/>
    <xf numFmtId="0" fontId="9" fillId="3" borderId="0" xfId="11" applyNumberFormat="1" applyFont="1" applyFill="1" applyBorder="1" applyAlignment="1"/>
    <xf numFmtId="39" fontId="39" fillId="3" borderId="0" xfId="0" applyNumberFormat="1" applyFont="1" applyFill="1" applyAlignment="1"/>
    <xf numFmtId="0" fontId="41" fillId="3" borderId="0" xfId="11" applyNumberFormat="1" applyFont="1" applyFill="1" applyBorder="1" applyAlignment="1"/>
    <xf numFmtId="0" fontId="39" fillId="3" borderId="0" xfId="6" applyFont="1" applyFill="1" applyBorder="1" applyAlignment="1" applyProtection="1">
      <alignment horizontal="left" vertical="center"/>
      <protection locked="0"/>
    </xf>
    <xf numFmtId="0" fontId="10" fillId="3" borderId="0" xfId="6" applyFont="1" applyFill="1" applyBorder="1" applyAlignment="1" applyProtection="1">
      <alignment horizontal="left" vertical="center"/>
      <protection locked="0"/>
    </xf>
    <xf numFmtId="0" fontId="11" fillId="3" borderId="0" xfId="6" applyFont="1" applyFill="1" applyBorder="1" applyAlignment="1" applyProtection="1">
      <alignment horizontal="left" vertical="center"/>
      <protection locked="0"/>
    </xf>
    <xf numFmtId="39" fontId="9" fillId="3" borderId="0" xfId="0" applyNumberFormat="1" applyFont="1" applyFill="1" applyAlignment="1">
      <alignment vertical="center"/>
    </xf>
    <xf numFmtId="0" fontId="42" fillId="3" borderId="0" xfId="6" applyFont="1" applyFill="1" applyBorder="1" applyAlignment="1">
      <alignment horizontal="left"/>
    </xf>
    <xf numFmtId="0" fontId="12" fillId="3" borderId="0" xfId="6" applyFont="1" applyFill="1" applyBorder="1" applyAlignment="1">
      <alignment horizontal="left" vertical="center"/>
    </xf>
    <xf numFmtId="0" fontId="13" fillId="3" borderId="0" xfId="6" applyFont="1" applyFill="1" applyBorder="1" applyAlignment="1">
      <alignment horizontal="left" vertical="center"/>
    </xf>
    <xf numFmtId="166" fontId="9" fillId="3" borderId="0" xfId="0" applyNumberFormat="1" applyFont="1" applyFill="1" applyAlignment="1">
      <alignment vertical="center"/>
    </xf>
    <xf numFmtId="39" fontId="8" fillId="3" borderId="0" xfId="0" applyNumberFormat="1" applyFont="1" applyFill="1" applyBorder="1" applyAlignment="1">
      <alignment horizontal="right" vertical="center"/>
    </xf>
    <xf numFmtId="39" fontId="13" fillId="3" borderId="0" xfId="0" applyNumberFormat="1" applyFont="1" applyFill="1" applyAlignment="1">
      <alignment vertical="center"/>
    </xf>
    <xf numFmtId="39" fontId="40" fillId="3" borderId="1" xfId="0" applyNumberFormat="1" applyFont="1" applyFill="1" applyBorder="1" applyAlignment="1">
      <alignment vertical="center"/>
    </xf>
    <xf numFmtId="39" fontId="8" fillId="3" borderId="1" xfId="0" applyNumberFormat="1" applyFont="1" applyFill="1" applyBorder="1" applyAlignment="1">
      <alignment vertical="center" wrapText="1"/>
    </xf>
    <xf numFmtId="39" fontId="8" fillId="3" borderId="1" xfId="0" applyNumberFormat="1" applyFont="1" applyFill="1" applyBorder="1" applyAlignment="1">
      <alignment horizontal="left" vertical="center" wrapText="1"/>
    </xf>
    <xf numFmtId="39" fontId="9" fillId="3" borderId="0" xfId="0" applyNumberFormat="1" applyFont="1" applyFill="1" applyBorder="1" applyAlignment="1">
      <alignment horizontal="center" vertical="center"/>
    </xf>
    <xf numFmtId="39" fontId="9" fillId="3" borderId="0" xfId="0" applyNumberFormat="1" applyFont="1" applyFill="1" applyAlignment="1">
      <alignment horizontal="center" vertical="center"/>
    </xf>
    <xf numFmtId="39" fontId="8" fillId="3" borderId="0" xfId="0" applyNumberFormat="1" applyFont="1" applyFill="1" applyBorder="1" applyAlignment="1">
      <alignment vertical="center"/>
    </xf>
    <xf numFmtId="39" fontId="9" fillId="3" borderId="0" xfId="0" applyNumberFormat="1" applyFont="1" applyFill="1" applyBorder="1" applyAlignment="1">
      <alignment vertical="center"/>
    </xf>
    <xf numFmtId="168" fontId="40" fillId="3" borderId="0" xfId="0" applyNumberFormat="1" applyFont="1" applyFill="1" applyBorder="1" applyAlignment="1">
      <alignment vertical="center"/>
    </xf>
    <xf numFmtId="168" fontId="8" fillId="3" borderId="0" xfId="0" applyNumberFormat="1" applyFont="1" applyFill="1" applyBorder="1" applyAlignment="1">
      <alignment vertical="center"/>
    </xf>
    <xf numFmtId="168" fontId="8" fillId="3" borderId="0" xfId="0" applyNumberFormat="1" applyFont="1" applyFill="1" applyBorder="1" applyAlignment="1">
      <alignment horizontal="right" vertical="center"/>
    </xf>
    <xf numFmtId="168" fontId="39" fillId="3" borderId="0" xfId="0" applyNumberFormat="1" applyFont="1" applyFill="1" applyBorder="1" applyAlignment="1">
      <alignment vertical="center"/>
    </xf>
    <xf numFmtId="168" fontId="9" fillId="3" borderId="0" xfId="0" applyNumberFormat="1" applyFont="1" applyFill="1" applyBorder="1" applyAlignment="1">
      <alignment horizontal="right" vertical="center"/>
    </xf>
    <xf numFmtId="168" fontId="9" fillId="3" borderId="0" xfId="0" applyNumberFormat="1" applyFont="1" applyFill="1" applyAlignment="1">
      <alignment vertical="center"/>
    </xf>
    <xf numFmtId="39" fontId="8" fillId="3" borderId="2" xfId="0" applyNumberFormat="1" applyFont="1" applyFill="1" applyBorder="1" applyAlignment="1">
      <alignment vertical="center"/>
    </xf>
    <xf numFmtId="166" fontId="9" fillId="3" borderId="2" xfId="0" applyNumberFormat="1" applyFont="1" applyFill="1" applyBorder="1" applyAlignment="1">
      <alignment vertical="center"/>
    </xf>
    <xf numFmtId="166" fontId="9" fillId="3" borderId="0" xfId="0" applyNumberFormat="1" applyFont="1" applyFill="1" applyBorder="1" applyAlignment="1">
      <alignment vertical="center"/>
    </xf>
    <xf numFmtId="39" fontId="39" fillId="3" borderId="0" xfId="0" applyNumberFormat="1" applyFont="1" applyFill="1" applyBorder="1" applyAlignment="1">
      <alignment vertical="center"/>
    </xf>
    <xf numFmtId="0" fontId="41" fillId="3" borderId="0" xfId="11" applyNumberFormat="1" applyFont="1" applyFill="1" applyBorder="1" applyAlignment="1">
      <alignment vertical="center"/>
    </xf>
    <xf numFmtId="0" fontId="40" fillId="3" borderId="0" xfId="6" applyFont="1" applyFill="1" applyBorder="1" applyAlignment="1" applyProtection="1">
      <alignment horizontal="left" vertical="center"/>
      <protection locked="0"/>
    </xf>
    <xf numFmtId="167" fontId="9" fillId="3" borderId="0" xfId="0" applyNumberFormat="1" applyFont="1" applyFill="1" applyBorder="1" applyAlignment="1">
      <alignment vertical="center"/>
    </xf>
    <xf numFmtId="39" fontId="3" fillId="3" borderId="0" xfId="0" applyNumberFormat="1" applyFont="1" applyFill="1" applyBorder="1"/>
    <xf numFmtId="39" fontId="4" fillId="3" borderId="0" xfId="0" applyNumberFormat="1" applyFont="1" applyFill="1" applyBorder="1"/>
    <xf numFmtId="168" fontId="9" fillId="3" borderId="0" xfId="0" applyNumberFormat="1" applyFont="1" applyFill="1" applyBorder="1" applyAlignment="1">
      <alignment vertical="center"/>
    </xf>
    <xf numFmtId="39" fontId="4" fillId="3" borderId="0" xfId="0" applyNumberFormat="1" applyFont="1" applyFill="1" applyBorder="1" applyAlignment="1">
      <alignment vertical="center"/>
    </xf>
    <xf numFmtId="49" fontId="9" fillId="3" borderId="0" xfId="0" applyNumberFormat="1" applyFont="1" applyFill="1" applyBorder="1" applyAlignment="1">
      <alignment horizontal="right" vertical="center"/>
    </xf>
    <xf numFmtId="168" fontId="9" fillId="3" borderId="0" xfId="0" applyNumberFormat="1" applyFont="1" applyFill="1" applyBorder="1" applyAlignment="1">
      <alignment horizontal="center" vertical="center"/>
    </xf>
    <xf numFmtId="39" fontId="3" fillId="3" borderId="0" xfId="0" applyNumberFormat="1" applyFont="1" applyFill="1" applyBorder="1" applyAlignment="1">
      <alignment vertical="center"/>
    </xf>
    <xf numFmtId="168" fontId="9" fillId="3" borderId="2" xfId="0" applyNumberFormat="1" applyFont="1" applyFill="1" applyBorder="1" applyAlignment="1">
      <alignment vertical="center"/>
    </xf>
    <xf numFmtId="0" fontId="9" fillId="3" borderId="0" xfId="11" applyNumberFormat="1" applyFont="1" applyFill="1" applyBorder="1" applyAlignment="1">
      <alignment vertical="center"/>
    </xf>
    <xf numFmtId="39" fontId="39" fillId="3" borderId="0" xfId="0" applyNumberFormat="1" applyFont="1" applyFill="1" applyAlignment="1">
      <alignment vertical="center"/>
    </xf>
    <xf numFmtId="0" fontId="39" fillId="3" borderId="0" xfId="10" applyNumberFormat="1" applyFont="1" applyFill="1" applyAlignment="1">
      <alignment vertical="center"/>
    </xf>
    <xf numFmtId="39" fontId="40" fillId="3" borderId="0" xfId="0" applyNumberFormat="1" applyFont="1" applyFill="1" applyBorder="1" applyAlignment="1">
      <alignment vertical="center"/>
    </xf>
    <xf numFmtId="0" fontId="39" fillId="3" borderId="0" xfId="11" applyNumberFormat="1" applyFont="1" applyFill="1" applyBorder="1" applyAlignment="1">
      <alignment vertical="center"/>
    </xf>
    <xf numFmtId="39" fontId="42" fillId="3" borderId="0" xfId="0" applyNumberFormat="1" applyFont="1" applyFill="1" applyAlignment="1">
      <alignment vertical="center"/>
    </xf>
    <xf numFmtId="39" fontId="8" fillId="3" borderId="0" xfId="0" applyNumberFormat="1" applyFont="1" applyFill="1" applyAlignment="1">
      <alignment vertical="center"/>
    </xf>
    <xf numFmtId="168" fontId="8" fillId="3" borderId="0" xfId="0" applyNumberFormat="1" applyFont="1" applyFill="1" applyAlignment="1">
      <alignment vertical="center"/>
    </xf>
    <xf numFmtId="39" fontId="39" fillId="3" borderId="2" xfId="0" applyNumberFormat="1" applyFont="1" applyFill="1" applyBorder="1" applyAlignment="1">
      <alignment vertical="center"/>
    </xf>
    <xf numFmtId="167" fontId="9" fillId="3" borderId="2" xfId="0" applyNumberFormat="1" applyFont="1" applyFill="1" applyBorder="1" applyAlignment="1">
      <alignment vertical="center"/>
    </xf>
    <xf numFmtId="168" fontId="9" fillId="3" borderId="2" xfId="0" applyNumberFormat="1" applyFont="1" applyFill="1" applyBorder="1" applyAlignment="1">
      <alignment horizontal="right" vertical="center"/>
    </xf>
    <xf numFmtId="0" fontId="8" fillId="3" borderId="0" xfId="6" applyFont="1" applyFill="1" applyAlignment="1" applyProtection="1">
      <alignment horizontal="left" vertical="center"/>
      <protection locked="0"/>
    </xf>
    <xf numFmtId="39" fontId="9" fillId="3" borderId="2" xfId="0" applyNumberFormat="1" applyFont="1" applyFill="1" applyBorder="1" applyAlignment="1">
      <alignment vertical="center"/>
    </xf>
    <xf numFmtId="0" fontId="42" fillId="3" borderId="0" xfId="6" applyFont="1" applyFill="1" applyBorder="1" applyAlignment="1">
      <alignment vertical="center"/>
    </xf>
    <xf numFmtId="0" fontId="8" fillId="3" borderId="0" xfId="8" applyNumberFormat="1" applyFont="1" applyFill="1" applyAlignment="1">
      <alignment horizontal="right" vertical="center"/>
    </xf>
    <xf numFmtId="0" fontId="13" fillId="3" borderId="0" xfId="8" applyNumberFormat="1" applyFont="1" applyFill="1" applyAlignment="1">
      <alignment vertical="center"/>
    </xf>
    <xf numFmtId="39" fontId="40" fillId="3" borderId="1" xfId="0" applyNumberFormat="1" applyFont="1" applyFill="1" applyBorder="1" applyAlignment="1">
      <alignment horizontal="left" vertical="center"/>
    </xf>
    <xf numFmtId="0" fontId="9" fillId="3" borderId="0" xfId="8" applyNumberFormat="1" applyFont="1" applyFill="1" applyAlignment="1">
      <alignment vertical="center"/>
    </xf>
    <xf numFmtId="0" fontId="39" fillId="3" borderId="0" xfId="8" applyNumberFormat="1" applyFont="1" applyFill="1" applyAlignment="1">
      <alignment vertical="center"/>
    </xf>
    <xf numFmtId="168" fontId="9" fillId="3" borderId="0" xfId="8" applyNumberFormat="1" applyFont="1" applyFill="1" applyAlignment="1">
      <alignment horizontal="right" vertical="center"/>
    </xf>
    <xf numFmtId="49" fontId="9" fillId="3" borderId="0" xfId="0" applyNumberFormat="1" applyFont="1" applyFill="1" applyBorder="1" applyAlignment="1">
      <alignment horizontal="right" indent="1"/>
    </xf>
    <xf numFmtId="39" fontId="40" fillId="3" borderId="0" xfId="0" applyFont="1" applyFill="1" applyAlignment="1">
      <alignment vertical="center"/>
    </xf>
    <xf numFmtId="39" fontId="8" fillId="3" borderId="0" xfId="0" applyFont="1" applyFill="1" applyAlignment="1">
      <alignment vertical="center"/>
    </xf>
    <xf numFmtId="0" fontId="39" fillId="3" borderId="2" xfId="8" applyNumberFormat="1" applyFont="1" applyFill="1" applyBorder="1" applyAlignment="1">
      <alignment vertical="center"/>
    </xf>
    <xf numFmtId="0" fontId="9" fillId="3" borderId="2" xfId="8" applyNumberFormat="1" applyFont="1" applyFill="1" applyBorder="1" applyAlignment="1">
      <alignment vertical="center"/>
    </xf>
    <xf numFmtId="168" fontId="8" fillId="3" borderId="2" xfId="0" applyNumberFormat="1" applyFont="1" applyFill="1" applyBorder="1" applyAlignment="1">
      <alignment vertical="center"/>
    </xf>
    <xf numFmtId="0" fontId="9" fillId="3" borderId="0" xfId="8" applyNumberFormat="1" applyFont="1" applyFill="1" applyBorder="1" applyAlignment="1">
      <alignment vertical="center"/>
    </xf>
    <xf numFmtId="0" fontId="12" fillId="3" borderId="0" xfId="6" applyFont="1" applyFill="1" applyBorder="1" applyAlignment="1">
      <alignment vertical="center"/>
    </xf>
    <xf numFmtId="49" fontId="43" fillId="3" borderId="0" xfId="0" applyNumberFormat="1" applyFont="1" applyFill="1" applyBorder="1" applyAlignment="1">
      <alignment vertical="center"/>
    </xf>
    <xf numFmtId="49" fontId="9" fillId="3" borderId="0" xfId="0" applyNumberFormat="1" applyFont="1" applyFill="1" applyBorder="1" applyAlignment="1">
      <alignment vertical="center"/>
    </xf>
    <xf numFmtId="49" fontId="40" fillId="3" borderId="0" xfId="0" applyNumberFormat="1" applyFont="1" applyFill="1" applyBorder="1" applyAlignment="1">
      <alignment vertical="center"/>
    </xf>
    <xf numFmtId="49" fontId="9" fillId="3" borderId="0" xfId="0" applyNumberFormat="1" applyFont="1" applyFill="1" applyBorder="1" applyAlignment="1">
      <alignment horizontal="right" vertical="center" indent="1"/>
    </xf>
    <xf numFmtId="0" fontId="9" fillId="3" borderId="0" xfId="10" applyNumberFormat="1" applyFont="1" applyFill="1" applyAlignment="1">
      <alignment vertical="center"/>
    </xf>
    <xf numFmtId="0" fontId="8" fillId="3" borderId="0" xfId="10" applyNumberFormat="1" applyFont="1" applyFill="1" applyAlignment="1">
      <alignment horizontal="right" vertical="center"/>
    </xf>
    <xf numFmtId="0" fontId="13" fillId="3" borderId="0" xfId="10" applyNumberFormat="1" applyFont="1" applyFill="1" applyAlignment="1">
      <alignment horizontal="left" vertical="center"/>
    </xf>
    <xf numFmtId="0" fontId="40" fillId="3" borderId="1" xfId="10" applyNumberFormat="1" applyFont="1" applyFill="1" applyBorder="1" applyAlignment="1">
      <alignment vertical="center"/>
    </xf>
    <xf numFmtId="0" fontId="8" fillId="3" borderId="1" xfId="10" applyNumberFormat="1" applyFont="1" applyFill="1" applyBorder="1" applyAlignment="1">
      <alignment vertical="center" wrapText="1"/>
    </xf>
    <xf numFmtId="0" fontId="9" fillId="3" borderId="0" xfId="10" applyNumberFormat="1" applyFont="1" applyFill="1" applyBorder="1" applyAlignment="1">
      <alignment horizontal="center" vertical="center"/>
    </xf>
    <xf numFmtId="0" fontId="9" fillId="3" borderId="0" xfId="10" applyNumberFormat="1" applyFont="1" applyFill="1" applyAlignment="1">
      <alignment horizontal="center" vertical="center"/>
    </xf>
    <xf numFmtId="0" fontId="8" fillId="3" borderId="0" xfId="10" applyNumberFormat="1" applyFont="1" applyFill="1" applyAlignment="1">
      <alignment horizontal="left" vertical="center"/>
    </xf>
    <xf numFmtId="168" fontId="9" fillId="3" borderId="0" xfId="10" applyNumberFormat="1" applyFont="1" applyFill="1" applyAlignment="1">
      <alignment vertical="center"/>
    </xf>
    <xf numFmtId="0" fontId="39" fillId="3" borderId="0" xfId="10" applyNumberFormat="1" applyFont="1" applyFill="1" applyBorder="1" applyAlignment="1">
      <alignment horizontal="left" vertical="center"/>
    </xf>
    <xf numFmtId="0" fontId="9" fillId="3" borderId="0" xfId="10" applyNumberFormat="1" applyFont="1" applyFill="1" applyBorder="1" applyAlignment="1">
      <alignment vertical="center" wrapText="1"/>
    </xf>
    <xf numFmtId="168" fontId="9" fillId="3" borderId="0" xfId="10" applyNumberFormat="1" applyFont="1" applyFill="1" applyBorder="1" applyAlignment="1">
      <alignment horizontal="right" vertical="center"/>
    </xf>
    <xf numFmtId="0" fontId="9" fillId="3" borderId="0" xfId="10" applyNumberFormat="1" applyFont="1" applyFill="1" applyAlignment="1">
      <alignment horizontal="left" vertical="center"/>
    </xf>
    <xf numFmtId="49" fontId="9" fillId="3" borderId="0" xfId="1" applyNumberFormat="1" applyFont="1" applyFill="1" applyBorder="1" applyAlignment="1">
      <alignment horizontal="right" vertical="center"/>
    </xf>
    <xf numFmtId="0" fontId="40" fillId="3" borderId="0" xfId="10" applyNumberFormat="1" applyFont="1" applyFill="1" applyBorder="1" applyAlignment="1">
      <alignment horizontal="left" vertical="center"/>
    </xf>
    <xf numFmtId="0" fontId="8" fillId="3" borderId="0" xfId="10" applyNumberFormat="1" applyFont="1" applyFill="1" applyBorder="1" applyAlignment="1">
      <alignment vertical="center" wrapText="1"/>
    </xf>
    <xf numFmtId="0" fontId="8" fillId="3" borderId="0" xfId="10" applyNumberFormat="1" applyFont="1" applyFill="1" applyAlignment="1">
      <alignment vertical="center"/>
    </xf>
    <xf numFmtId="0" fontId="9" fillId="3" borderId="2" xfId="10" applyNumberFormat="1" applyFont="1" applyFill="1" applyBorder="1" applyAlignment="1">
      <alignment vertical="center"/>
    </xf>
    <xf numFmtId="168" fontId="9" fillId="3" borderId="2" xfId="10" applyNumberFormat="1" applyFont="1" applyFill="1" applyBorder="1" applyAlignment="1">
      <alignment vertical="center"/>
    </xf>
    <xf numFmtId="39" fontId="9" fillId="3" borderId="0" xfId="10" applyNumberFormat="1" applyFont="1" applyFill="1" applyAlignment="1">
      <alignment vertical="center"/>
    </xf>
    <xf numFmtId="168" fontId="9" fillId="3" borderId="0" xfId="0" applyNumberFormat="1" applyFont="1" applyFill="1" applyAlignment="1">
      <alignment horizontal="right" vertical="center"/>
    </xf>
    <xf numFmtId="0" fontId="9" fillId="3" borderId="0" xfId="9" applyNumberFormat="1" applyFont="1" applyFill="1" applyAlignment="1">
      <alignment vertical="center"/>
    </xf>
    <xf numFmtId="0" fontId="8" fillId="3" borderId="0" xfId="9" applyNumberFormat="1" applyFont="1" applyFill="1" applyAlignment="1">
      <alignment vertical="center"/>
    </xf>
    <xf numFmtId="0" fontId="13" fillId="3" borderId="0" xfId="9" applyNumberFormat="1" applyFont="1" applyFill="1" applyAlignment="1">
      <alignment vertical="center"/>
    </xf>
    <xf numFmtId="0" fontId="8" fillId="3" borderId="0" xfId="9" applyNumberFormat="1" applyFont="1" applyFill="1" applyBorder="1" applyAlignment="1">
      <alignment horizontal="right" vertical="center"/>
    </xf>
    <xf numFmtId="0" fontId="9" fillId="3" borderId="0" xfId="9" applyNumberFormat="1" applyFont="1" applyFill="1" applyBorder="1" applyAlignment="1">
      <alignment vertical="center"/>
    </xf>
    <xf numFmtId="0" fontId="9" fillId="3" borderId="0" xfId="9" applyNumberFormat="1" applyFont="1" applyFill="1" applyAlignment="1">
      <alignment horizontal="center" vertical="center"/>
    </xf>
    <xf numFmtId="166" fontId="9" fillId="3" borderId="0" xfId="9" applyNumberFormat="1" applyFont="1" applyFill="1" applyBorder="1" applyAlignment="1">
      <alignment vertical="center"/>
    </xf>
    <xf numFmtId="0" fontId="9" fillId="3" borderId="0" xfId="9" applyNumberFormat="1" applyFont="1" applyFill="1" applyBorder="1" applyAlignment="1">
      <alignment horizontal="center" vertical="center"/>
    </xf>
    <xf numFmtId="168" fontId="9" fillId="3" borderId="0" xfId="9" applyNumberFormat="1" applyFont="1" applyFill="1" applyAlignment="1">
      <alignment vertical="center"/>
    </xf>
    <xf numFmtId="0" fontId="39" fillId="3" borderId="0" xfId="9" applyNumberFormat="1" applyFont="1" applyFill="1" applyBorder="1" applyAlignment="1">
      <alignment vertical="center"/>
    </xf>
    <xf numFmtId="168" fontId="9" fillId="3" borderId="0" xfId="9" applyNumberFormat="1" applyFont="1" applyFill="1" applyBorder="1" applyAlignment="1">
      <alignment horizontal="right" vertical="center"/>
    </xf>
    <xf numFmtId="164" fontId="9" fillId="3" borderId="0" xfId="1" applyFont="1" applyFill="1" applyBorder="1" applyAlignment="1">
      <alignment horizontal="right" vertical="center"/>
    </xf>
    <xf numFmtId="0" fontId="9" fillId="3" borderId="2" xfId="9" applyNumberFormat="1" applyFont="1" applyFill="1" applyBorder="1" applyAlignment="1">
      <alignment vertical="center"/>
    </xf>
    <xf numFmtId="168" fontId="9" fillId="3" borderId="0" xfId="9" applyNumberFormat="1" applyFont="1" applyFill="1" applyBorder="1" applyAlignment="1">
      <alignment vertical="center"/>
    </xf>
    <xf numFmtId="164" fontId="9" fillId="3" borderId="0" xfId="1" applyFont="1" applyFill="1" applyBorder="1" applyAlignment="1">
      <alignment vertical="center"/>
    </xf>
    <xf numFmtId="39" fontId="8" fillId="3" borderId="0" xfId="0" applyNumberFormat="1" applyFont="1" applyFill="1" applyBorder="1"/>
    <xf numFmtId="0" fontId="9" fillId="3" borderId="0" xfId="9" applyNumberFormat="1" applyFont="1" applyFill="1"/>
    <xf numFmtId="0" fontId="9" fillId="3" borderId="0" xfId="8" applyNumberFormat="1" applyFont="1" applyFill="1"/>
    <xf numFmtId="0" fontId="8" fillId="3" borderId="0" xfId="9" applyNumberFormat="1" applyFont="1" applyFill="1"/>
    <xf numFmtId="0" fontId="8" fillId="3" borderId="0" xfId="9" applyNumberFormat="1" applyFont="1" applyFill="1" applyBorder="1" applyAlignment="1">
      <alignment horizontal="right"/>
    </xf>
    <xf numFmtId="0" fontId="9" fillId="3" borderId="0" xfId="9" applyNumberFormat="1" applyFont="1" applyFill="1" applyBorder="1"/>
    <xf numFmtId="0" fontId="9" fillId="3" borderId="0" xfId="9" applyNumberFormat="1" applyFont="1" applyFill="1" applyAlignment="1">
      <alignment horizontal="center"/>
    </xf>
    <xf numFmtId="0" fontId="8" fillId="3" borderId="0" xfId="9" applyNumberFormat="1" applyFont="1" applyFill="1" applyBorder="1"/>
    <xf numFmtId="39" fontId="9" fillId="3" borderId="0" xfId="0" applyNumberFormat="1" applyFont="1" applyFill="1"/>
    <xf numFmtId="168" fontId="9" fillId="3" borderId="0" xfId="9" applyNumberFormat="1" applyFont="1" applyFill="1" applyBorder="1" applyAlignment="1">
      <alignment horizontal="right"/>
    </xf>
    <xf numFmtId="164" fontId="9" fillId="3" borderId="0" xfId="1" applyFont="1" applyFill="1" applyBorder="1" applyAlignment="1">
      <alignment horizontal="right"/>
    </xf>
    <xf numFmtId="168" fontId="9" fillId="3" borderId="0" xfId="9" applyNumberFormat="1" applyFont="1" applyFill="1" applyAlignment="1">
      <alignment horizontal="right"/>
    </xf>
    <xf numFmtId="0" fontId="9" fillId="3" borderId="2" xfId="9" applyNumberFormat="1" applyFont="1" applyFill="1" applyBorder="1"/>
    <xf numFmtId="168" fontId="9" fillId="3" borderId="2" xfId="9" applyNumberFormat="1" applyFont="1" applyFill="1" applyBorder="1"/>
    <xf numFmtId="168" fontId="9" fillId="3" borderId="0" xfId="9" applyNumberFormat="1" applyFont="1" applyFill="1" applyBorder="1"/>
    <xf numFmtId="164" fontId="9" fillId="3" borderId="0" xfId="1" applyFont="1" applyFill="1" applyBorder="1" applyAlignment="1"/>
    <xf numFmtId="168" fontId="9" fillId="3" borderId="0" xfId="9" applyNumberFormat="1" applyFont="1" applyFill="1" applyBorder="1" applyAlignment="1">
      <alignment horizontal="right" indent="1"/>
    </xf>
    <xf numFmtId="0" fontId="8" fillId="3" borderId="0" xfId="8" applyNumberFormat="1" applyFont="1" applyFill="1"/>
    <xf numFmtId="39" fontId="13" fillId="3" borderId="0" xfId="0" applyNumberFormat="1" applyFont="1" applyFill="1"/>
    <xf numFmtId="166" fontId="9" fillId="3" borderId="0" xfId="0" applyNumberFormat="1" applyFont="1" applyFill="1"/>
    <xf numFmtId="39" fontId="9" fillId="3" borderId="0" xfId="0" applyNumberFormat="1" applyFont="1" applyFill="1" applyBorder="1"/>
    <xf numFmtId="39" fontId="39" fillId="3" borderId="0" xfId="0" applyNumberFormat="1" applyFont="1" applyFill="1" applyAlignment="1">
      <alignment horizontal="left" indent="1"/>
    </xf>
    <xf numFmtId="39" fontId="39" fillId="3" borderId="0" xfId="0" applyNumberFormat="1" applyFont="1" applyFill="1" applyAlignment="1">
      <alignment horizontal="left" indent="2"/>
    </xf>
    <xf numFmtId="39" fontId="39" fillId="3" borderId="0" xfId="0" applyNumberFormat="1" applyFont="1" applyFill="1"/>
    <xf numFmtId="166" fontId="9" fillId="3" borderId="2" xfId="0" applyNumberFormat="1" applyFont="1" applyFill="1" applyBorder="1"/>
    <xf numFmtId="166" fontId="9" fillId="3" borderId="0" xfId="0" applyNumberFormat="1" applyFont="1" applyFill="1" applyBorder="1"/>
    <xf numFmtId="0" fontId="9" fillId="3" borderId="0" xfId="11" applyNumberFormat="1" applyFont="1" applyFill="1" applyBorder="1"/>
    <xf numFmtId="39" fontId="13" fillId="3" borderId="0" xfId="0" applyNumberFormat="1" applyFont="1" applyFill="1" applyAlignment="1">
      <alignment horizontal="right" vertical="center"/>
    </xf>
    <xf numFmtId="39" fontId="39" fillId="3" borderId="0" xfId="0" applyNumberFormat="1" applyFont="1" applyFill="1" applyBorder="1" applyAlignment="1">
      <alignment horizontal="left" vertical="center" indent="1"/>
    </xf>
    <xf numFmtId="39" fontId="39" fillId="3" borderId="0" xfId="0" applyNumberFormat="1" applyFont="1" applyFill="1" applyBorder="1" applyAlignment="1">
      <alignment horizontal="left" vertical="center" indent="2"/>
    </xf>
    <xf numFmtId="0" fontId="11" fillId="3" borderId="0" xfId="0" applyNumberFormat="1" applyFont="1" applyFill="1" applyAlignment="1">
      <alignment horizontal="left"/>
    </xf>
    <xf numFmtId="0" fontId="10" fillId="3" borderId="0" xfId="0" applyNumberFormat="1" applyFont="1" applyFill="1" applyBorder="1"/>
    <xf numFmtId="0" fontId="10" fillId="3" borderId="0" xfId="0" applyNumberFormat="1" applyFont="1" applyFill="1" applyAlignment="1">
      <alignment horizontal="left"/>
    </xf>
    <xf numFmtId="165" fontId="12" fillId="3" borderId="0" xfId="0" applyNumberFormat="1" applyFont="1" applyFill="1" applyBorder="1" applyAlignment="1"/>
    <xf numFmtId="168" fontId="8" fillId="3" borderId="0" xfId="0" applyNumberFormat="1" applyFont="1" applyFill="1" applyBorder="1" applyAlignment="1">
      <alignment horizontal="center" vertical="center"/>
    </xf>
    <xf numFmtId="39" fontId="39" fillId="3" borderId="0" xfId="0" applyNumberFormat="1" applyFont="1" applyFill="1" applyBorder="1"/>
    <xf numFmtId="168" fontId="9" fillId="3" borderId="0" xfId="0" applyNumberFormat="1" applyFont="1" applyFill="1" applyBorder="1" applyAlignment="1"/>
    <xf numFmtId="168" fontId="9" fillId="3" borderId="0" xfId="0" applyNumberFormat="1" applyFont="1" applyFill="1" applyBorder="1" applyAlignment="1">
      <alignment horizontal="center"/>
    </xf>
    <xf numFmtId="39" fontId="9" fillId="3" borderId="2" xfId="0" applyNumberFormat="1" applyFont="1" applyFill="1" applyBorder="1"/>
    <xf numFmtId="168" fontId="9" fillId="3" borderId="2" xfId="0" applyNumberFormat="1" applyFont="1" applyFill="1" applyBorder="1" applyAlignment="1">
      <alignment horizontal="right" indent="1"/>
    </xf>
    <xf numFmtId="39" fontId="13" fillId="3" borderId="0" xfId="0" applyNumberFormat="1" applyFont="1" applyFill="1" applyAlignment="1">
      <alignment horizontal="right"/>
    </xf>
    <xf numFmtId="39" fontId="9" fillId="3" borderId="0" xfId="0" applyNumberFormat="1" applyFont="1" applyFill="1" applyBorder="1" applyAlignment="1">
      <alignment horizontal="center"/>
    </xf>
    <xf numFmtId="164" fontId="9" fillId="3" borderId="0" xfId="1" applyFont="1" applyFill="1" applyAlignment="1">
      <alignment vertical="center"/>
    </xf>
    <xf numFmtId="39" fontId="9" fillId="3" borderId="0" xfId="0" applyFont="1" applyFill="1" applyAlignment="1">
      <alignment vertical="center"/>
    </xf>
    <xf numFmtId="0" fontId="9" fillId="3" borderId="0" xfId="0" applyNumberFormat="1" applyFont="1" applyFill="1" applyAlignment="1">
      <alignment vertical="center"/>
    </xf>
    <xf numFmtId="39" fontId="9" fillId="3" borderId="0" xfId="0" applyFont="1" applyFill="1" applyAlignment="1">
      <alignment horizontal="center" vertical="center"/>
    </xf>
    <xf numFmtId="39" fontId="9" fillId="3" borderId="0" xfId="0" applyFont="1" applyFill="1" applyBorder="1" applyAlignment="1">
      <alignment horizontal="left" vertical="center"/>
    </xf>
    <xf numFmtId="0" fontId="8" fillId="3" borderId="0" xfId="0" applyNumberFormat="1" applyFont="1" applyFill="1" applyBorder="1" applyAlignment="1">
      <alignment horizontal="center" vertical="center" wrapText="1"/>
    </xf>
    <xf numFmtId="39" fontId="9" fillId="3" borderId="0" xfId="0" applyFont="1" applyFill="1" applyBorder="1" applyAlignment="1">
      <alignment vertical="center"/>
    </xf>
    <xf numFmtId="0" fontId="40" fillId="3" borderId="0" xfId="0" applyNumberFormat="1" applyFont="1" applyFill="1" applyBorder="1" applyAlignment="1">
      <alignment vertical="center"/>
    </xf>
    <xf numFmtId="0" fontId="8" fillId="3" borderId="0" xfId="0" applyNumberFormat="1" applyFont="1" applyFill="1" applyBorder="1" applyAlignment="1">
      <alignment vertical="center"/>
    </xf>
    <xf numFmtId="0" fontId="39" fillId="3" borderId="0" xfId="0" applyNumberFormat="1" applyFont="1" applyFill="1" applyBorder="1" applyAlignment="1">
      <alignment vertical="center"/>
    </xf>
    <xf numFmtId="169" fontId="9" fillId="3" borderId="0" xfId="0" applyNumberFormat="1" applyFont="1" applyFill="1" applyBorder="1" applyAlignment="1">
      <alignment horizontal="right" vertical="center" indent="1"/>
    </xf>
    <xf numFmtId="0" fontId="8" fillId="3" borderId="2" xfId="0" applyNumberFormat="1" applyFont="1" applyFill="1" applyBorder="1" applyAlignment="1">
      <alignment vertical="center"/>
    </xf>
    <xf numFmtId="170" fontId="8" fillId="3" borderId="2" xfId="1" applyNumberFormat="1" applyFont="1" applyFill="1" applyBorder="1" applyAlignment="1">
      <alignment vertical="center"/>
    </xf>
    <xf numFmtId="39" fontId="44" fillId="3" borderId="0" xfId="0" applyNumberFormat="1" applyFont="1" applyFill="1" applyBorder="1" applyAlignment="1">
      <alignment vertical="center"/>
    </xf>
    <xf numFmtId="39" fontId="45" fillId="3" borderId="0" xfId="0" applyNumberFormat="1" applyFont="1" applyFill="1" applyBorder="1" applyAlignment="1">
      <alignment vertical="center"/>
    </xf>
    <xf numFmtId="169" fontId="9" fillId="3" borderId="0" xfId="0" applyNumberFormat="1" applyFont="1" applyFill="1" applyBorder="1" applyAlignment="1">
      <alignment horizontal="right" vertical="center"/>
    </xf>
    <xf numFmtId="169" fontId="9" fillId="3" borderId="2" xfId="0" applyNumberFormat="1" applyFont="1" applyFill="1" applyBorder="1" applyAlignment="1">
      <alignment horizontal="right" vertical="center"/>
    </xf>
    <xf numFmtId="39" fontId="40" fillId="3" borderId="1" xfId="0" quotePrefix="1" applyNumberFormat="1" applyFont="1" applyFill="1" applyBorder="1" applyAlignment="1">
      <alignment horizontal="center" vertical="center" wrapText="1"/>
    </xf>
    <xf numFmtId="0" fontId="40" fillId="3" borderId="1" xfId="0" quotePrefix="1" applyNumberFormat="1" applyFont="1" applyFill="1" applyBorder="1" applyAlignment="1">
      <alignment horizontal="center" vertical="center" wrapText="1"/>
    </xf>
    <xf numFmtId="49" fontId="40" fillId="3" borderId="1" xfId="0" quotePrefix="1" applyNumberFormat="1" applyFont="1" applyFill="1" applyBorder="1" applyAlignment="1">
      <alignment horizontal="center" vertical="center" wrapText="1"/>
    </xf>
    <xf numFmtId="49" fontId="40" fillId="3" borderId="1" xfId="0" applyNumberFormat="1" applyFont="1" applyFill="1" applyBorder="1" applyAlignment="1">
      <alignment horizontal="center" vertical="center" wrapText="1"/>
    </xf>
    <xf numFmtId="0" fontId="40" fillId="3" borderId="1" xfId="0" applyNumberFormat="1" applyFont="1" applyFill="1" applyBorder="1" applyAlignment="1">
      <alignment horizontal="center" vertical="center" wrapText="1"/>
    </xf>
    <xf numFmtId="168" fontId="8" fillId="3" borderId="0" xfId="7" applyNumberFormat="1" applyFont="1" applyFill="1" applyBorder="1" applyAlignment="1" applyProtection="1">
      <alignment horizontal="center" vertical="center"/>
    </xf>
    <xf numFmtId="0" fontId="8" fillId="3" borderId="0" xfId="0" applyNumberFormat="1" applyFont="1" applyFill="1" applyBorder="1" applyAlignment="1">
      <alignment horizontal="center" vertical="center"/>
    </xf>
    <xf numFmtId="168" fontId="8" fillId="3" borderId="0" xfId="7" applyNumberFormat="1" applyFont="1" applyFill="1" applyAlignment="1" applyProtection="1">
      <alignment horizontal="center" vertical="center"/>
    </xf>
    <xf numFmtId="49" fontId="9" fillId="3" borderId="0" xfId="1" applyNumberFormat="1" applyFont="1" applyFill="1" applyBorder="1" applyAlignment="1">
      <alignment horizontal="center" vertical="center"/>
    </xf>
    <xf numFmtId="168" fontId="8" fillId="3" borderId="0" xfId="1" applyNumberFormat="1" applyFont="1" applyFill="1" applyBorder="1" applyAlignment="1">
      <alignment horizontal="center" vertical="center"/>
    </xf>
    <xf numFmtId="168" fontId="9" fillId="3" borderId="0" xfId="1" applyNumberFormat="1" applyFont="1" applyFill="1" applyBorder="1" applyAlignment="1">
      <alignment horizontal="center" vertical="center"/>
    </xf>
    <xf numFmtId="169" fontId="9" fillId="3" borderId="0" xfId="0" applyNumberFormat="1" applyFont="1" applyFill="1" applyBorder="1" applyAlignment="1">
      <alignment horizontal="center" vertical="center"/>
    </xf>
    <xf numFmtId="168" fontId="9" fillId="3" borderId="0" xfId="1" applyNumberFormat="1" applyFont="1" applyFill="1" applyAlignment="1">
      <alignment horizontal="center" vertical="center"/>
    </xf>
    <xf numFmtId="39" fontId="8" fillId="3" borderId="0" xfId="0" applyNumberFormat="1" applyFont="1" applyFill="1" applyBorder="1" applyAlignment="1">
      <alignment horizontal="center" vertical="center"/>
    </xf>
    <xf numFmtId="0" fontId="46" fillId="3" borderId="0" xfId="6" applyFont="1" applyFill="1" applyBorder="1" applyAlignment="1">
      <alignment vertical="center"/>
    </xf>
    <xf numFmtId="39" fontId="39" fillId="3" borderId="0" xfId="0" applyNumberFormat="1" applyFont="1" applyFill="1" applyBorder="1" applyAlignment="1">
      <alignment horizontal="left"/>
    </xf>
    <xf numFmtId="168" fontId="3" fillId="3" borderId="0" xfId="0" applyNumberFormat="1" applyFont="1" applyFill="1" applyBorder="1" applyAlignment="1">
      <alignment horizontal="right" vertical="center"/>
    </xf>
    <xf numFmtId="39" fontId="4" fillId="3" borderId="0" xfId="0" applyNumberFormat="1" applyFont="1" applyFill="1" applyAlignment="1">
      <alignment vertical="center"/>
    </xf>
    <xf numFmtId="168" fontId="4" fillId="3" borderId="0" xfId="0" applyNumberFormat="1" applyFont="1" applyFill="1" applyBorder="1" applyAlignment="1">
      <alignment horizontal="right" vertical="center"/>
    </xf>
    <xf numFmtId="168" fontId="4" fillId="3" borderId="0" xfId="10" applyNumberFormat="1" applyFont="1" applyFill="1" applyAlignment="1">
      <alignment vertical="center"/>
    </xf>
    <xf numFmtId="164" fontId="4" fillId="3" borderId="0" xfId="1" applyFont="1" applyFill="1" applyBorder="1" applyAlignment="1">
      <alignment horizontal="right" vertical="center"/>
    </xf>
    <xf numFmtId="39" fontId="4" fillId="3" borderId="0" xfId="0" applyFont="1" applyFill="1" applyAlignment="1">
      <alignment horizontal="center" vertical="center"/>
    </xf>
    <xf numFmtId="168" fontId="3" fillId="3" borderId="0" xfId="1" applyNumberFormat="1" applyFont="1" applyFill="1" applyBorder="1" applyAlignment="1">
      <alignment horizontal="center" vertical="center"/>
    </xf>
    <xf numFmtId="169" fontId="4" fillId="3" borderId="0" xfId="0" applyNumberFormat="1" applyFont="1" applyFill="1" applyBorder="1" applyAlignment="1">
      <alignment horizontal="center" vertical="center"/>
    </xf>
    <xf numFmtId="168" fontId="4" fillId="3" borderId="0" xfId="1" applyNumberFormat="1" applyFont="1" applyFill="1" applyBorder="1" applyAlignment="1">
      <alignment horizontal="center" vertical="center"/>
    </xf>
    <xf numFmtId="164" fontId="9" fillId="3" borderId="0" xfId="1" applyFont="1" applyFill="1" applyBorder="1" applyAlignment="1">
      <alignment horizontal="center" vertical="center"/>
    </xf>
    <xf numFmtId="164" fontId="9" fillId="3" borderId="0" xfId="1" applyFont="1" applyFill="1"/>
    <xf numFmtId="166" fontId="4" fillId="3" borderId="0" xfId="0" applyNumberFormat="1" applyFont="1" applyFill="1" applyBorder="1" applyAlignment="1">
      <alignment vertical="center"/>
    </xf>
    <xf numFmtId="0" fontId="47" fillId="3" borderId="0" xfId="11" applyNumberFormat="1" applyFont="1" applyFill="1" applyBorder="1" applyAlignment="1">
      <alignment vertical="center"/>
    </xf>
    <xf numFmtId="0" fontId="45" fillId="3" borderId="0" xfId="11" applyNumberFormat="1" applyFont="1" applyFill="1" applyBorder="1" applyAlignment="1">
      <alignment vertical="center"/>
    </xf>
    <xf numFmtId="0" fontId="45" fillId="3" borderId="0" xfId="10" applyNumberFormat="1" applyFont="1" applyFill="1" applyAlignment="1">
      <alignment vertical="center"/>
    </xf>
    <xf numFmtId="168" fontId="3" fillId="3" borderId="0" xfId="0" applyNumberFormat="1" applyFont="1" applyFill="1" applyBorder="1" applyAlignment="1">
      <alignment vertical="center"/>
    </xf>
    <xf numFmtId="168" fontId="4" fillId="3" borderId="0" xfId="0" applyNumberFormat="1" applyFont="1" applyFill="1" applyBorder="1" applyAlignment="1"/>
    <xf numFmtId="168" fontId="4" fillId="0" borderId="0" xfId="0" applyNumberFormat="1" applyFont="1" applyFill="1" applyBorder="1" applyAlignment="1"/>
    <xf numFmtId="164" fontId="8" fillId="3" borderId="0" xfId="1" applyFont="1" applyFill="1" applyBorder="1" applyAlignment="1">
      <alignment horizontal="center" vertical="center"/>
    </xf>
    <xf numFmtId="170" fontId="9" fillId="3" borderId="0" xfId="1" applyNumberFormat="1" applyFont="1" applyFill="1" applyBorder="1" applyAlignment="1">
      <alignment horizontal="right" vertical="center"/>
    </xf>
    <xf numFmtId="169" fontId="9" fillId="3" borderId="0" xfId="0" applyNumberFormat="1" applyFont="1" applyFill="1" applyAlignment="1">
      <alignment vertical="center"/>
    </xf>
    <xf numFmtId="168" fontId="9" fillId="3" borderId="0" xfId="1" applyNumberFormat="1" applyFont="1" applyFill="1" applyAlignment="1">
      <alignment horizontal="right" vertical="center"/>
    </xf>
    <xf numFmtId="168" fontId="8" fillId="3" borderId="0" xfId="1" applyNumberFormat="1" applyFont="1" applyFill="1" applyBorder="1" applyAlignment="1">
      <alignment horizontal="right" vertical="center"/>
    </xf>
    <xf numFmtId="168" fontId="9" fillId="3" borderId="0" xfId="0" applyNumberFormat="1" applyFont="1" applyFill="1" applyBorder="1" applyAlignment="1">
      <alignment horizontal="right" indent="1"/>
    </xf>
    <xf numFmtId="168" fontId="9" fillId="3" borderId="0" xfId="1" applyNumberFormat="1" applyFont="1" applyFill="1" applyBorder="1" applyAlignment="1">
      <alignment horizontal="right" indent="1"/>
    </xf>
    <xf numFmtId="0" fontId="48" fillId="3" borderId="0" xfId="6" applyFont="1" applyFill="1" applyBorder="1" applyAlignment="1" applyProtection="1">
      <alignment horizontal="left" vertical="center"/>
      <protection locked="0"/>
    </xf>
    <xf numFmtId="0" fontId="49" fillId="3" borderId="0" xfId="6" applyFont="1" applyFill="1" applyBorder="1" applyAlignment="1">
      <alignment vertical="center"/>
    </xf>
    <xf numFmtId="0" fontId="50" fillId="3" borderId="0" xfId="6" applyFont="1" applyFill="1" applyBorder="1" applyAlignment="1" applyProtection="1">
      <alignment horizontal="left" vertical="center"/>
      <protection locked="0"/>
    </xf>
    <xf numFmtId="39" fontId="51" fillId="3" borderId="0" xfId="0" applyNumberFormat="1" applyFont="1" applyFill="1" applyAlignment="1">
      <alignment horizontal="right"/>
    </xf>
    <xf numFmtId="164" fontId="8" fillId="3" borderId="0" xfId="1" applyFont="1" applyFill="1" applyAlignment="1">
      <alignment vertical="center"/>
    </xf>
    <xf numFmtId="170" fontId="9" fillId="3" borderId="0" xfId="1" applyNumberFormat="1" applyFont="1" applyFill="1" applyAlignment="1">
      <alignment vertical="center"/>
    </xf>
    <xf numFmtId="170" fontId="8" fillId="3" borderId="0" xfId="1" applyNumberFormat="1" applyFont="1" applyFill="1" applyAlignment="1">
      <alignment vertical="center"/>
    </xf>
    <xf numFmtId="170" fontId="8" fillId="3" borderId="0" xfId="1" applyNumberFormat="1" applyFont="1" applyFill="1" applyAlignment="1">
      <alignment horizontal="right" vertical="center"/>
    </xf>
    <xf numFmtId="172" fontId="8" fillId="3" borderId="0" xfId="7" applyNumberFormat="1" applyFont="1" applyFill="1" applyBorder="1" applyAlignment="1" applyProtection="1">
      <alignment horizontal="center" vertical="center"/>
    </xf>
    <xf numFmtId="172" fontId="3" fillId="3" borderId="0" xfId="7" applyNumberFormat="1" applyFont="1" applyFill="1" applyBorder="1" applyAlignment="1" applyProtection="1">
      <alignment horizontal="center" vertical="center"/>
    </xf>
    <xf numFmtId="170" fontId="8" fillId="3" borderId="0" xfId="1" applyNumberFormat="1" applyFont="1" applyFill="1" applyBorder="1" applyAlignment="1">
      <alignment horizontal="right" vertical="center"/>
    </xf>
    <xf numFmtId="168" fontId="8" fillId="3" borderId="0" xfId="1" applyNumberFormat="1" applyFont="1" applyFill="1" applyAlignment="1">
      <alignment horizontal="right" vertical="center"/>
    </xf>
    <xf numFmtId="173" fontId="9" fillId="3" borderId="0" xfId="1" applyNumberFormat="1" applyFont="1" applyFill="1" applyBorder="1" applyAlignment="1">
      <alignment horizontal="center" vertical="center"/>
    </xf>
    <xf numFmtId="173" fontId="9" fillId="3" borderId="0" xfId="1" applyNumberFormat="1" applyFont="1" applyFill="1" applyAlignment="1">
      <alignment vertical="center"/>
    </xf>
    <xf numFmtId="168" fontId="44" fillId="3" borderId="0" xfId="0" applyNumberFormat="1" applyFont="1" applyFill="1" applyBorder="1" applyAlignment="1">
      <alignment vertical="center"/>
    </xf>
    <xf numFmtId="164" fontId="3" fillId="3" borderId="0" xfId="1" applyFont="1" applyFill="1" applyBorder="1" applyAlignment="1">
      <alignment horizontal="right" vertical="center"/>
    </xf>
    <xf numFmtId="168" fontId="3" fillId="3" borderId="0" xfId="7" applyNumberFormat="1" applyFont="1" applyFill="1" applyBorder="1" applyAlignment="1" applyProtection="1">
      <alignment horizontal="right" vertical="center"/>
    </xf>
    <xf numFmtId="39" fontId="4" fillId="3" borderId="0" xfId="0" applyFont="1" applyFill="1" applyAlignment="1">
      <alignment horizontal="right" vertical="center"/>
    </xf>
    <xf numFmtId="168" fontId="3" fillId="3" borderId="0" xfId="1" applyNumberFormat="1" applyFont="1" applyFill="1" applyBorder="1" applyAlignment="1">
      <alignment horizontal="right" vertical="center"/>
    </xf>
    <xf numFmtId="168" fontId="4" fillId="3" borderId="0" xfId="1" applyNumberFormat="1" applyFont="1" applyFill="1" applyBorder="1" applyAlignment="1">
      <alignment horizontal="right" vertical="center"/>
    </xf>
    <xf numFmtId="168" fontId="4" fillId="3" borderId="0" xfId="9" applyNumberFormat="1" applyFont="1" applyFill="1" applyBorder="1" applyAlignment="1">
      <alignment horizontal="right" vertical="center"/>
    </xf>
    <xf numFmtId="168" fontId="4" fillId="3" borderId="0" xfId="9" applyNumberFormat="1" applyFont="1" applyFill="1" applyBorder="1" applyAlignment="1">
      <alignment horizontal="right"/>
    </xf>
    <xf numFmtId="168" fontId="4" fillId="3" borderId="0" xfId="9" applyNumberFormat="1" applyFont="1" applyFill="1" applyAlignment="1">
      <alignment horizontal="right"/>
    </xf>
    <xf numFmtId="170" fontId="9" fillId="3" borderId="0" xfId="1" applyNumberFormat="1" applyFont="1" applyFill="1" applyAlignment="1">
      <alignment horizontal="right"/>
    </xf>
    <xf numFmtId="170" fontId="9" fillId="3" borderId="0" xfId="1" applyNumberFormat="1" applyFont="1" applyFill="1"/>
    <xf numFmtId="173" fontId="9" fillId="3" borderId="0" xfId="1" applyNumberFormat="1" applyFont="1" applyFill="1"/>
    <xf numFmtId="173" fontId="9" fillId="3" borderId="0" xfId="9" applyNumberFormat="1" applyFont="1" applyFill="1"/>
    <xf numFmtId="39" fontId="45" fillId="3" borderId="0" xfId="0" applyNumberFormat="1" applyFont="1" applyFill="1" applyBorder="1" applyAlignment="1">
      <alignment vertical="top"/>
    </xf>
    <xf numFmtId="0" fontId="4" fillId="3" borderId="0" xfId="9" applyNumberFormat="1" applyFont="1" applyFill="1" applyBorder="1" applyAlignment="1">
      <alignment vertical="center"/>
    </xf>
    <xf numFmtId="0" fontId="4" fillId="3" borderId="0" xfId="9" applyNumberFormat="1" applyFont="1" applyFill="1" applyAlignment="1">
      <alignment vertical="center"/>
    </xf>
    <xf numFmtId="49" fontId="40" fillId="3" borderId="0" xfId="0" applyNumberFormat="1" applyFont="1" applyFill="1" applyBorder="1" applyAlignment="1">
      <alignment horizontal="center" vertical="center" wrapText="1"/>
    </xf>
    <xf numFmtId="170" fontId="8" fillId="3" borderId="0" xfId="1" applyNumberFormat="1" applyFont="1" applyFill="1" applyBorder="1" applyAlignment="1">
      <alignment vertical="center"/>
    </xf>
    <xf numFmtId="170" fontId="9" fillId="3" borderId="0" xfId="1" applyNumberFormat="1" applyFont="1" applyFill="1" applyBorder="1" applyAlignment="1">
      <alignment vertical="center"/>
    </xf>
    <xf numFmtId="170" fontId="4" fillId="3" borderId="0" xfId="1" applyNumberFormat="1" applyFont="1" applyFill="1" applyBorder="1" applyAlignment="1">
      <alignment horizontal="right" vertical="center"/>
    </xf>
    <xf numFmtId="164" fontId="8" fillId="3" borderId="0" xfId="1" applyFont="1" applyFill="1" applyBorder="1" applyAlignment="1">
      <alignment horizontal="right" vertical="center"/>
    </xf>
    <xf numFmtId="39" fontId="39" fillId="3" borderId="0" xfId="0" applyNumberFormat="1" applyFont="1" applyFill="1" applyBorder="1" applyAlignment="1"/>
    <xf numFmtId="164" fontId="9" fillId="3" borderId="0" xfId="1" applyFont="1" applyFill="1" applyBorder="1" applyAlignment="1">
      <alignment horizontal="right" indent="1"/>
    </xf>
    <xf numFmtId="164" fontId="9" fillId="3" borderId="0" xfId="1" applyFont="1" applyFill="1" applyAlignment="1">
      <alignment horizontal="right" vertical="center"/>
    </xf>
    <xf numFmtId="170" fontId="9" fillId="3" borderId="0" xfId="1" applyNumberFormat="1" applyFont="1" applyFill="1" applyAlignment="1">
      <alignment horizontal="right" vertical="center"/>
    </xf>
    <xf numFmtId="170" fontId="9" fillId="3" borderId="0" xfId="1" applyNumberFormat="1" applyFont="1" applyFill="1" applyBorder="1" applyAlignment="1">
      <alignment horizontal="right" indent="1"/>
    </xf>
    <xf numFmtId="170" fontId="9" fillId="3" borderId="0" xfId="1" applyNumberFormat="1" applyFont="1" applyFill="1" applyBorder="1" applyAlignment="1">
      <alignment horizontal="right"/>
    </xf>
    <xf numFmtId="170" fontId="9" fillId="3" borderId="0" xfId="1" applyNumberFormat="1" applyFont="1" applyFill="1" applyBorder="1" applyAlignment="1">
      <alignment horizontal="center" vertical="center"/>
    </xf>
    <xf numFmtId="170" fontId="9" fillId="3" borderId="0" xfId="1" applyNumberFormat="1" applyFont="1" applyFill="1" applyAlignment="1">
      <alignment horizontal="center" vertical="center"/>
    </xf>
    <xf numFmtId="170" fontId="8" fillId="3" borderId="0" xfId="1" applyNumberFormat="1" applyFont="1" applyFill="1" applyBorder="1" applyAlignment="1">
      <alignment horizontal="center" vertical="center"/>
    </xf>
    <xf numFmtId="174" fontId="9" fillId="3" borderId="0" xfId="1" applyNumberFormat="1" applyFont="1" applyFill="1" applyAlignment="1">
      <alignment vertical="center"/>
    </xf>
    <xf numFmtId="39" fontId="45" fillId="3" borderId="0" xfId="0" applyNumberFormat="1" applyFont="1" applyFill="1" applyBorder="1" applyAlignment="1">
      <alignment horizontal="left" vertical="top"/>
    </xf>
    <xf numFmtId="0" fontId="4" fillId="3" borderId="0" xfId="9" applyNumberFormat="1" applyFont="1" applyFill="1" applyAlignment="1"/>
    <xf numFmtId="0" fontId="45" fillId="3" borderId="0" xfId="11" applyNumberFormat="1" applyFont="1" applyFill="1" applyBorder="1" applyAlignment="1">
      <alignment horizontal="left" vertical="top" wrapText="1"/>
    </xf>
    <xf numFmtId="0" fontId="55" fillId="3" borderId="0" xfId="11" applyNumberFormat="1" applyFont="1" applyFill="1" applyBorder="1" applyAlignment="1">
      <alignment vertical="center"/>
    </xf>
    <xf numFmtId="39" fontId="56" fillId="3" borderId="0" xfId="0" applyNumberFormat="1" applyFont="1" applyFill="1" applyAlignment="1">
      <alignment vertical="center"/>
    </xf>
    <xf numFmtId="39" fontId="56" fillId="3" borderId="0" xfId="0" applyNumberFormat="1" applyFont="1" applyFill="1" applyAlignment="1">
      <alignment vertical="top"/>
    </xf>
    <xf numFmtId="169" fontId="55" fillId="3" borderId="0" xfId="0" applyNumberFormat="1" applyFont="1" applyFill="1" applyBorder="1" applyAlignment="1">
      <alignment horizontal="right" vertical="center"/>
    </xf>
    <xf numFmtId="39" fontId="55" fillId="3" borderId="0" xfId="0" applyNumberFormat="1" applyFont="1" applyFill="1" applyAlignment="1">
      <alignment vertical="center"/>
    </xf>
    <xf numFmtId="39" fontId="57" fillId="3" borderId="0" xfId="0" applyNumberFormat="1" applyFont="1" applyFill="1" applyAlignment="1">
      <alignment vertical="top"/>
    </xf>
    <xf numFmtId="0" fontId="58" fillId="3" borderId="0" xfId="11" applyNumberFormat="1" applyFont="1" applyFill="1" applyBorder="1" applyAlignment="1">
      <alignment vertical="center"/>
    </xf>
    <xf numFmtId="0" fontId="42" fillId="3" borderId="0" xfId="6" applyFont="1" applyFill="1" applyBorder="1" applyAlignment="1">
      <alignment horizontal="left"/>
    </xf>
    <xf numFmtId="0" fontId="12" fillId="3" borderId="0" xfId="6" applyFont="1" applyFill="1" applyBorder="1" applyAlignment="1">
      <alignment horizontal="left"/>
    </xf>
    <xf numFmtId="0" fontId="13" fillId="3" borderId="0" xfId="6" applyFont="1" applyFill="1" applyBorder="1" applyAlignment="1">
      <alignment horizontal="left" vertical="center"/>
    </xf>
    <xf numFmtId="0" fontId="12" fillId="3" borderId="0" xfId="6" applyFont="1" applyFill="1" applyBorder="1" applyAlignment="1">
      <alignment horizontal="left" vertical="center"/>
    </xf>
    <xf numFmtId="39" fontId="9" fillId="3" borderId="0" xfId="0" applyNumberFormat="1" applyFont="1" applyFill="1" applyAlignment="1">
      <alignment horizontal="left" vertical="center"/>
    </xf>
    <xf numFmtId="0" fontId="45" fillId="3" borderId="0" xfId="11" applyNumberFormat="1" applyFont="1" applyFill="1" applyBorder="1" applyAlignment="1">
      <alignment horizontal="left" vertical="top" wrapText="1"/>
    </xf>
    <xf numFmtId="0" fontId="12" fillId="3" borderId="0" xfId="0" applyNumberFormat="1" applyFont="1" applyFill="1" applyBorder="1" applyAlignment="1">
      <alignment horizontal="left" vertical="center" wrapText="1"/>
    </xf>
  </cellXfs>
  <cellStyles count="12">
    <cellStyle name="Millares" xfId="1" builtinId="3"/>
    <cellStyle name="Millares 2" xfId="2"/>
    <cellStyle name="Normal" xfId="0" builtinId="0"/>
    <cellStyle name="Normal 2" xfId="3"/>
    <cellStyle name="Normal 3" xfId="4"/>
    <cellStyle name="Normal 5" xfId="5"/>
    <cellStyle name="Normal_3-10" xfId="6"/>
    <cellStyle name="Normal_6-7 (cta snf.-renta)" xfId="7"/>
    <cellStyle name="Normal_AEIV10" xfId="8"/>
    <cellStyle name="Normal_AEIV1112" xfId="9"/>
    <cellStyle name="Normal_AEIV8" xfId="10"/>
    <cellStyle name="Normal_TIV3"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DCBD72"/>
      <rgbColor rgb="000000FF"/>
      <rgbColor rgb="00FFFF00"/>
      <rgbColor rgb="00FF00FF"/>
      <rgbColor rgb="00B4B7CF"/>
      <rgbColor rgb="00800000"/>
      <rgbColor rgb="00D09937"/>
      <rgbColor rgb="00000080"/>
      <rgbColor rgb="00808000"/>
      <rgbColor rgb="00800080"/>
      <rgbColor rgb="00426695"/>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9EF"/>
      <rgbColor rgb="00EADAA3"/>
      <rgbColor rgb="00FFFF99"/>
      <rgbColor rgb="0099CCFF"/>
      <rgbColor rgb="00FF99CC"/>
      <rgbColor rgb="00CC99FF"/>
      <rgbColor rgb="00FFCC99"/>
      <rgbColor rgb="003366FF"/>
      <rgbColor rgb="006E86AA"/>
      <rgbColor rgb="0099CC00"/>
      <rgbColor rgb="00FFCC00"/>
      <rgbColor rgb="00FF9900"/>
      <rgbColor rgb="00FF6600"/>
      <rgbColor rgb="00666699"/>
      <rgbColor rgb="00969696"/>
      <rgbColor rgb="00082F67"/>
      <rgbColor rgb="00E0C47C"/>
      <rgbColor rgb="00D198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UARIO%202020/Recibidos%202020/IV-Monetario%202006-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IV-1"/>
      <sheetName val="IV-2"/>
      <sheetName val="IV-3"/>
      <sheetName val="IV-4"/>
      <sheetName val="IV-5 "/>
      <sheetName val="IV-6"/>
      <sheetName val="IV-7"/>
      <sheetName val="IV-8"/>
      <sheetName val="IV-9"/>
      <sheetName val="IV-10"/>
      <sheetName val="IV-11"/>
      <sheetName val="IV-12"/>
      <sheetName val="IV-13"/>
      <sheetName val="IV-14"/>
      <sheetName val="IV-15"/>
      <sheetName val="IV-16"/>
      <sheetName val="IV-17"/>
    </sheetNames>
    <sheetDataSet>
      <sheetData sheetId="0"/>
      <sheetData sheetId="1"/>
      <sheetData sheetId="2"/>
      <sheetData sheetId="3"/>
      <sheetData sheetId="4"/>
      <sheetData sheetId="5"/>
      <sheetData sheetId="6"/>
      <sheetData sheetId="7"/>
      <sheetData sheetId="8">
        <row r="9">
          <cell r="P9">
            <v>30132.706939620002</v>
          </cell>
          <cell r="Q9">
            <v>34477.702415879998</v>
          </cell>
          <cell r="R9">
            <v>43668.252489830003</v>
          </cell>
        </row>
        <row r="10">
          <cell r="P10">
            <v>22399.712336000001</v>
          </cell>
          <cell r="Q10">
            <v>26673.841202</v>
          </cell>
          <cell r="R10">
            <v>33504.027971000003</v>
          </cell>
        </row>
        <row r="11">
          <cell r="P11">
            <v>17513.122336110002</v>
          </cell>
          <cell r="Q11">
            <v>21296.66534593</v>
          </cell>
          <cell r="R11">
            <v>27909.938690920004</v>
          </cell>
        </row>
        <row r="12">
          <cell r="P12">
            <v>4886.5899998899986</v>
          </cell>
          <cell r="Q12">
            <v>5377.17585607</v>
          </cell>
          <cell r="R12">
            <v>5594.0892800799993</v>
          </cell>
        </row>
        <row r="14">
          <cell r="P14">
            <v>7732.9946036199999</v>
          </cell>
          <cell r="Q14">
            <v>7803.8612138799999</v>
          </cell>
          <cell r="R14">
            <v>10164.22451883</v>
          </cell>
        </row>
        <row r="15">
          <cell r="P15">
            <v>3341.2858542248578</v>
          </cell>
          <cell r="Q15">
            <v>3665.259571050572</v>
          </cell>
          <cell r="R15">
            <v>3926.0817858605401</v>
          </cell>
        </row>
        <row r="16">
          <cell r="P16">
            <v>4391.7087493951421</v>
          </cell>
          <cell r="Q16">
            <v>4138.6016428294279</v>
          </cell>
          <cell r="R16">
            <v>6238.1427329694598</v>
          </cell>
        </row>
      </sheetData>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colores BCN">
      <a:dk1>
        <a:sysClr val="windowText" lastClr="000000"/>
      </a:dk1>
      <a:lt1>
        <a:sysClr val="window" lastClr="FFFFFF"/>
      </a:lt1>
      <a:dk2>
        <a:srgbClr val="004B85"/>
      </a:dk2>
      <a:lt2>
        <a:srgbClr val="D5A10F"/>
      </a:lt2>
      <a:accent1>
        <a:srgbClr val="80A5C2"/>
      </a:accent1>
      <a:accent2>
        <a:srgbClr val="EAD087"/>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2"/>
  <sheetViews>
    <sheetView tabSelected="1" showOutlineSymbols="0" zoomScale="80" zoomScaleNormal="80" zoomScaleSheetLayoutView="100" workbookViewId="0">
      <selection activeCell="B8" sqref="B8"/>
    </sheetView>
  </sheetViews>
  <sheetFormatPr baseColWidth="10" defaultColWidth="14.6640625" defaultRowHeight="19.899999999999999" customHeight="1"/>
  <cols>
    <col min="1" max="1" width="3.77734375" style="4" customWidth="1"/>
    <col min="2" max="2" width="19.6640625" style="4" customWidth="1"/>
    <col min="3" max="3" width="62.44140625" style="4" customWidth="1"/>
    <col min="4" max="32" width="14.6640625" style="4"/>
    <col min="33" max="33" width="17.33203125" style="4" customWidth="1"/>
    <col min="34" max="34" width="18.44140625" style="4" customWidth="1"/>
    <col min="35" max="16384" width="14.6640625" style="4"/>
  </cols>
  <sheetData>
    <row r="1" spans="2:46" ht="18" customHeight="1">
      <c r="B1" s="1" t="s">
        <v>415</v>
      </c>
      <c r="C1" s="2"/>
      <c r="D1" s="2"/>
      <c r="E1" s="3"/>
      <c r="F1" s="2"/>
      <c r="G1" s="3"/>
      <c r="H1" s="2"/>
      <c r="I1" s="3"/>
      <c r="J1" s="3"/>
    </row>
    <row r="2" spans="2:46" ht="18" customHeight="1">
      <c r="B2" s="5" t="s">
        <v>341</v>
      </c>
      <c r="C2" s="5"/>
      <c r="D2" s="2"/>
      <c r="E2" s="2"/>
      <c r="F2" s="2"/>
      <c r="G2" s="2"/>
      <c r="H2" s="2"/>
      <c r="I2" s="2"/>
      <c r="J2" s="2"/>
    </row>
    <row r="3" spans="2:46" ht="18" customHeight="1">
      <c r="B3" s="285" t="s">
        <v>414</v>
      </c>
      <c r="C3" s="285"/>
      <c r="D3" s="6"/>
      <c r="E3" s="286"/>
      <c r="F3" s="286"/>
      <c r="G3" s="286"/>
      <c r="H3" s="286"/>
      <c r="I3" s="6"/>
      <c r="J3" s="6"/>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row>
    <row r="4" spans="2:46" ht="18" customHeight="1" thickBot="1">
      <c r="B4" s="8"/>
      <c r="C4" s="8"/>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row>
    <row r="5" spans="2:46" s="10" customFormat="1" ht="30" customHeight="1" thickBot="1">
      <c r="B5" s="34" t="s">
        <v>267</v>
      </c>
      <c r="C5" s="9"/>
      <c r="D5" s="189" t="s">
        <v>44</v>
      </c>
      <c r="E5" s="189" t="s">
        <v>45</v>
      </c>
      <c r="F5" s="189" t="s">
        <v>46</v>
      </c>
      <c r="G5" s="189" t="s">
        <v>47</v>
      </c>
      <c r="H5" s="189" t="s">
        <v>48</v>
      </c>
      <c r="I5" s="189" t="s">
        <v>49</v>
      </c>
      <c r="J5" s="189" t="s">
        <v>50</v>
      </c>
      <c r="K5" s="189" t="s">
        <v>51</v>
      </c>
      <c r="L5" s="189" t="s">
        <v>52</v>
      </c>
      <c r="M5" s="189" t="s">
        <v>53</v>
      </c>
      <c r="N5" s="189" t="s">
        <v>54</v>
      </c>
      <c r="O5" s="189" t="s">
        <v>55</v>
      </c>
      <c r="P5" s="189" t="s">
        <v>56</v>
      </c>
      <c r="Q5" s="189" t="s">
        <v>57</v>
      </c>
      <c r="R5" s="189" t="s">
        <v>58</v>
      </c>
      <c r="S5" s="189" t="s">
        <v>59</v>
      </c>
      <c r="T5" s="189" t="s">
        <v>60</v>
      </c>
      <c r="U5" s="189" t="s">
        <v>61</v>
      </c>
      <c r="V5" s="189" t="s">
        <v>62</v>
      </c>
      <c r="W5" s="189" t="s">
        <v>63</v>
      </c>
      <c r="X5" s="189" t="s">
        <v>64</v>
      </c>
      <c r="Y5" s="189" t="s">
        <v>65</v>
      </c>
      <c r="Z5" s="189" t="s">
        <v>66</v>
      </c>
      <c r="AA5" s="189" t="s">
        <v>67</v>
      </c>
      <c r="AB5" s="189" t="s">
        <v>68</v>
      </c>
      <c r="AC5" s="189" t="s">
        <v>69</v>
      </c>
      <c r="AD5" s="189" t="s">
        <v>70</v>
      </c>
      <c r="AE5" s="189" t="s">
        <v>71</v>
      </c>
      <c r="AF5" s="189" t="s">
        <v>72</v>
      </c>
      <c r="AG5" s="189" t="s">
        <v>73</v>
      </c>
      <c r="AH5" s="189" t="s">
        <v>74</v>
      </c>
      <c r="AI5" s="189" t="s">
        <v>75</v>
      </c>
      <c r="AJ5" s="189" t="s">
        <v>76</v>
      </c>
      <c r="AK5" s="189" t="s">
        <v>43</v>
      </c>
      <c r="AL5" s="189" t="s">
        <v>42</v>
      </c>
      <c r="AM5" s="189" t="s">
        <v>41</v>
      </c>
      <c r="AN5" s="189" t="s">
        <v>40</v>
      </c>
      <c r="AO5" s="189" t="s">
        <v>39</v>
      </c>
      <c r="AP5" s="189" t="s">
        <v>38</v>
      </c>
      <c r="AQ5" s="189" t="s">
        <v>37</v>
      </c>
      <c r="AR5" s="189" t="s">
        <v>36</v>
      </c>
    </row>
    <row r="6" spans="2:46" ht="19.899999999999999" customHeight="1">
      <c r="B6" s="11"/>
      <c r="C6" s="1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3"/>
    </row>
    <row r="7" spans="2:46" ht="19.899999999999999" customHeight="1">
      <c r="B7" s="11" t="s">
        <v>396</v>
      </c>
      <c r="C7" s="11"/>
      <c r="D7" s="13">
        <v>79.5</v>
      </c>
      <c r="E7" s="13">
        <v>87.7</v>
      </c>
      <c r="F7" s="13">
        <v>117.2</v>
      </c>
      <c r="G7" s="13">
        <v>157.80000000000001</v>
      </c>
      <c r="H7" s="13">
        <v>191.2</v>
      </c>
      <c r="I7" s="13">
        <v>196.9</v>
      </c>
      <c r="J7" s="13">
        <v>112.5</v>
      </c>
      <c r="K7" s="13">
        <v>-30.4</v>
      </c>
      <c r="L7" s="13">
        <v>7.4999999999999432</v>
      </c>
      <c r="M7" s="13">
        <v>-37.699999999999932</v>
      </c>
      <c r="N7" s="13">
        <v>48.7</v>
      </c>
      <c r="O7" s="13">
        <v>141.9</v>
      </c>
      <c r="P7" s="13">
        <v>381.9</v>
      </c>
      <c r="Q7" s="13">
        <v>607.29999999999995</v>
      </c>
      <c r="R7" s="13">
        <v>335.2</v>
      </c>
      <c r="S7" s="13">
        <v>113.5</v>
      </c>
      <c r="T7" s="13">
        <v>391.4</v>
      </c>
      <c r="U7" s="13">
        <v>-7.8999999999998636</v>
      </c>
      <c r="V7" s="13">
        <v>-1578</v>
      </c>
      <c r="W7" s="13">
        <v>-2808.1</v>
      </c>
      <c r="X7" s="13">
        <v>-1614</v>
      </c>
      <c r="Y7" s="13">
        <v>-1084</v>
      </c>
      <c r="Z7" s="13">
        <v>-1980</v>
      </c>
      <c r="AA7" s="13">
        <v>-2361</v>
      </c>
      <c r="AB7" s="13">
        <v>-3209</v>
      </c>
      <c r="AC7" s="13">
        <v>-12376</v>
      </c>
      <c r="AD7" s="13">
        <v>-45136</v>
      </c>
      <c r="AE7" s="13">
        <v>-60725</v>
      </c>
      <c r="AF7" s="13">
        <v>-783380</v>
      </c>
      <c r="AG7" s="13">
        <v>-35063564.5</v>
      </c>
      <c r="AH7" s="13">
        <v>337488758.39999998</v>
      </c>
      <c r="AI7" s="13">
        <v>615</v>
      </c>
      <c r="AJ7" s="13">
        <v>643.20000000000005</v>
      </c>
      <c r="AK7" s="13">
        <v>311.3</v>
      </c>
      <c r="AL7" s="13">
        <v>724.2</v>
      </c>
      <c r="AM7" s="13">
        <v>651.29999999999995</v>
      </c>
      <c r="AN7" s="13">
        <v>1860.3</v>
      </c>
      <c r="AO7" s="13">
        <v>4409.3</v>
      </c>
      <c r="AP7" s="13">
        <v>4210.8999999999996</v>
      </c>
      <c r="AQ7" s="13">
        <v>4407</v>
      </c>
      <c r="AR7" s="13">
        <v>4193.6000000000004</v>
      </c>
      <c r="AS7" s="13"/>
      <c r="AT7" s="13"/>
    </row>
    <row r="8" spans="2:46" ht="19.899999999999999" customHeight="1">
      <c r="B8" s="12" t="s">
        <v>397</v>
      </c>
      <c r="C8" s="12"/>
      <c r="D8" s="14">
        <v>90.7</v>
      </c>
      <c r="E8" s="14">
        <v>101.3</v>
      </c>
      <c r="F8" s="14">
        <v>131.30000000000001</v>
      </c>
      <c r="G8" s="14">
        <v>235.2</v>
      </c>
      <c r="H8" s="14">
        <v>294.39999999999998</v>
      </c>
      <c r="I8" s="14">
        <v>437.6</v>
      </c>
      <c r="J8" s="14">
        <v>454.4</v>
      </c>
      <c r="K8" s="14">
        <v>252.7</v>
      </c>
      <c r="L8" s="14">
        <v>379.7</v>
      </c>
      <c r="M8" s="14">
        <v>336.7</v>
      </c>
      <c r="N8" s="14">
        <v>380.6</v>
      </c>
      <c r="O8" s="14">
        <v>461.8</v>
      </c>
      <c r="P8" s="14">
        <v>622.9</v>
      </c>
      <c r="Q8" s="14">
        <v>917.6</v>
      </c>
      <c r="R8" s="14">
        <v>797.4</v>
      </c>
      <c r="S8" s="14">
        <v>949.8</v>
      </c>
      <c r="T8" s="14">
        <v>1109.7</v>
      </c>
      <c r="U8" s="14">
        <v>1153.8</v>
      </c>
      <c r="V8" s="14">
        <v>566.9</v>
      </c>
      <c r="W8" s="14">
        <v>1413</v>
      </c>
      <c r="X8" s="14">
        <v>715</v>
      </c>
      <c r="Y8" s="14">
        <v>1374</v>
      </c>
      <c r="Z8" s="14">
        <v>1234</v>
      </c>
      <c r="AA8" s="14">
        <v>1628</v>
      </c>
      <c r="AB8" s="14">
        <v>1619</v>
      </c>
      <c r="AC8" s="14">
        <v>3757.6</v>
      </c>
      <c r="AD8" s="14">
        <v>5222</v>
      </c>
      <c r="AE8" s="14">
        <v>3780</v>
      </c>
      <c r="AF8" s="14">
        <v>58052</v>
      </c>
      <c r="AG8" s="14">
        <v>4604713.5999999996</v>
      </c>
      <c r="AH8" s="14">
        <v>407390464.30000001</v>
      </c>
      <c r="AI8" s="14">
        <v>1003.9</v>
      </c>
      <c r="AJ8" s="14">
        <v>1124.5</v>
      </c>
      <c r="AK8" s="14">
        <v>925.5</v>
      </c>
      <c r="AL8" s="14">
        <v>1647.4</v>
      </c>
      <c r="AM8" s="14">
        <v>1712.7</v>
      </c>
      <c r="AN8" s="14">
        <v>2803.9</v>
      </c>
      <c r="AO8" s="14">
        <v>5162.8</v>
      </c>
      <c r="AP8" s="14">
        <v>5289.2</v>
      </c>
      <c r="AQ8" s="14">
        <v>7587.8</v>
      </c>
      <c r="AR8" s="14">
        <v>7309.5</v>
      </c>
      <c r="AS8" s="14"/>
      <c r="AT8" s="14"/>
    </row>
    <row r="9" spans="2:46" ht="19.899999999999999" customHeight="1">
      <c r="B9" s="12" t="s">
        <v>398</v>
      </c>
      <c r="C9" s="12"/>
      <c r="D9" s="14">
        <v>-11.2</v>
      </c>
      <c r="E9" s="14">
        <v>-13.6</v>
      </c>
      <c r="F9" s="14">
        <v>-14.1</v>
      </c>
      <c r="G9" s="14">
        <v>-77.400000000000006</v>
      </c>
      <c r="H9" s="14">
        <v>-103.2</v>
      </c>
      <c r="I9" s="14">
        <v>-240.7</v>
      </c>
      <c r="J9" s="14">
        <v>-341.9</v>
      </c>
      <c r="K9" s="14">
        <v>-283.10000000000002</v>
      </c>
      <c r="L9" s="14">
        <v>-372.2</v>
      </c>
      <c r="M9" s="14">
        <v>-374.4</v>
      </c>
      <c r="N9" s="14">
        <v>-331.9</v>
      </c>
      <c r="O9" s="14">
        <v>-319.89999999999998</v>
      </c>
      <c r="P9" s="14">
        <v>-241</v>
      </c>
      <c r="Q9" s="14">
        <v>-310.3</v>
      </c>
      <c r="R9" s="14">
        <v>-462.2</v>
      </c>
      <c r="S9" s="14">
        <v>-836.3</v>
      </c>
      <c r="T9" s="14">
        <v>-718.3</v>
      </c>
      <c r="U9" s="14">
        <v>-1161.7</v>
      </c>
      <c r="V9" s="14">
        <v>-2144.9</v>
      </c>
      <c r="W9" s="14">
        <v>-4221.1000000000004</v>
      </c>
      <c r="X9" s="14">
        <v>-2329</v>
      </c>
      <c r="Y9" s="14">
        <v>-2458</v>
      </c>
      <c r="Z9" s="14">
        <v>-3214</v>
      </c>
      <c r="AA9" s="14">
        <v>-3989</v>
      </c>
      <c r="AB9" s="14">
        <v>-4828</v>
      </c>
      <c r="AC9" s="14">
        <v>-16133.6</v>
      </c>
      <c r="AD9" s="14">
        <v>-50358</v>
      </c>
      <c r="AE9" s="14">
        <v>-64505</v>
      </c>
      <c r="AF9" s="14">
        <v>-841432</v>
      </c>
      <c r="AG9" s="14">
        <v>-39668278.100000001</v>
      </c>
      <c r="AH9" s="14">
        <v>-69901705.900000006</v>
      </c>
      <c r="AI9" s="14">
        <v>-388.9</v>
      </c>
      <c r="AJ9" s="14">
        <v>-481.3</v>
      </c>
      <c r="AK9" s="14">
        <v>-614.20000000000005</v>
      </c>
      <c r="AL9" s="14">
        <v>-923.2</v>
      </c>
      <c r="AM9" s="14">
        <v>-1061.4000000000001</v>
      </c>
      <c r="AN9" s="14">
        <v>-943.6</v>
      </c>
      <c r="AO9" s="14">
        <v>-753.5</v>
      </c>
      <c r="AP9" s="14">
        <v>-1078.3</v>
      </c>
      <c r="AQ9" s="14">
        <v>-3180.8</v>
      </c>
      <c r="AR9" s="14">
        <v>-3115.9</v>
      </c>
      <c r="AS9" s="14"/>
      <c r="AT9" s="14"/>
    </row>
    <row r="10" spans="2:46" ht="19.899999999999999" customHeight="1">
      <c r="B10" s="12" t="s">
        <v>86</v>
      </c>
      <c r="C10" s="12"/>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row>
    <row r="11" spans="2:46" ht="19.899999999999999" customHeight="1">
      <c r="B11" s="11" t="s">
        <v>399</v>
      </c>
      <c r="C11" s="11"/>
      <c r="D11" s="13">
        <v>192.5</v>
      </c>
      <c r="E11" s="13">
        <v>194.2</v>
      </c>
      <c r="F11" s="13">
        <v>232.8</v>
      </c>
      <c r="G11" s="13">
        <v>257.89999999999998</v>
      </c>
      <c r="H11" s="13">
        <v>317.10000000000002</v>
      </c>
      <c r="I11" s="13">
        <v>426</v>
      </c>
      <c r="J11" s="13">
        <v>579.9</v>
      </c>
      <c r="K11" s="13">
        <v>743.4</v>
      </c>
      <c r="L11" s="13">
        <v>696.8</v>
      </c>
      <c r="M11" s="13">
        <v>775</v>
      </c>
      <c r="N11" s="13">
        <v>799.6</v>
      </c>
      <c r="O11" s="13">
        <v>821.6</v>
      </c>
      <c r="P11" s="13">
        <v>907.3</v>
      </c>
      <c r="Q11" s="13">
        <v>1188.4000000000001</v>
      </c>
      <c r="R11" s="13">
        <v>1748.3</v>
      </c>
      <c r="S11" s="13">
        <v>1993.9</v>
      </c>
      <c r="T11" s="13">
        <v>2388.3000000000002</v>
      </c>
      <c r="U11" s="13">
        <v>2959.7</v>
      </c>
      <c r="V11" s="13">
        <v>4435.3999999999996</v>
      </c>
      <c r="W11" s="13">
        <v>7366.4</v>
      </c>
      <c r="X11" s="13">
        <v>8139.8</v>
      </c>
      <c r="Y11" s="13">
        <v>9032.2000000000007</v>
      </c>
      <c r="Z11" s="13">
        <v>11548.7</v>
      </c>
      <c r="AA11" s="13">
        <v>17508.8</v>
      </c>
      <c r="AB11" s="13">
        <v>29975</v>
      </c>
      <c r="AC11" s="13">
        <v>79774.899999999994</v>
      </c>
      <c r="AD11" s="13">
        <v>272630.5</v>
      </c>
      <c r="AE11" s="13">
        <v>1611202.9</v>
      </c>
      <c r="AF11" s="13">
        <v>978700.1</v>
      </c>
      <c r="AG11" s="13">
        <v>40293498.100000001</v>
      </c>
      <c r="AH11" s="13">
        <v>71874197.5</v>
      </c>
      <c r="AI11" s="13">
        <v>647.1</v>
      </c>
      <c r="AJ11" s="13">
        <v>1007.4</v>
      </c>
      <c r="AK11" s="13">
        <v>1818.8</v>
      </c>
      <c r="AL11" s="13">
        <v>2813</v>
      </c>
      <c r="AM11" s="13">
        <v>4258.8</v>
      </c>
      <c r="AN11" s="13">
        <v>5320.2</v>
      </c>
      <c r="AO11" s="13">
        <v>6672.6</v>
      </c>
      <c r="AP11" s="13">
        <v>10040.6</v>
      </c>
      <c r="AQ11" s="13">
        <v>13029.917000000001</v>
      </c>
      <c r="AR11" s="13">
        <v>14519.6</v>
      </c>
      <c r="AS11" s="13"/>
      <c r="AT11" s="13"/>
    </row>
    <row r="12" spans="2:46" ht="19.899999999999999" customHeight="1">
      <c r="B12" s="12" t="s">
        <v>400</v>
      </c>
      <c r="C12" s="12"/>
      <c r="D12" s="14">
        <v>39.6</v>
      </c>
      <c r="E12" s="14">
        <v>49.6</v>
      </c>
      <c r="F12" s="14">
        <v>76.5</v>
      </c>
      <c r="G12" s="14">
        <v>41.7</v>
      </c>
      <c r="H12" s="14">
        <v>5.7</v>
      </c>
      <c r="I12" s="14">
        <v>-29.1</v>
      </c>
      <c r="J12" s="14">
        <v>18.8</v>
      </c>
      <c r="K12" s="14">
        <v>72.2</v>
      </c>
      <c r="L12" s="14">
        <v>24.1</v>
      </c>
      <c r="M12" s="14">
        <v>67</v>
      </c>
      <c r="N12" s="14">
        <v>57.1</v>
      </c>
      <c r="O12" s="14">
        <v>58.5</v>
      </c>
      <c r="P12" s="14">
        <v>13.4</v>
      </c>
      <c r="Q12" s="14">
        <v>-103.1</v>
      </c>
      <c r="R12" s="14">
        <v>-129.6</v>
      </c>
      <c r="S12" s="14">
        <v>-28.8</v>
      </c>
      <c r="T12" s="14">
        <v>32.700000000000003</v>
      </c>
      <c r="U12" s="14">
        <v>85.5</v>
      </c>
      <c r="V12" s="14">
        <v>855.2</v>
      </c>
      <c r="W12" s="14">
        <v>2003.8</v>
      </c>
      <c r="X12" s="14">
        <v>2905.7</v>
      </c>
      <c r="Y12" s="14">
        <v>2834.8</v>
      </c>
      <c r="Z12" s="14">
        <v>5241</v>
      </c>
      <c r="AA12" s="14">
        <v>15865.4</v>
      </c>
      <c r="AB12" s="14">
        <v>22912.400000000001</v>
      </c>
      <c r="AC12" s="14">
        <v>48287.6</v>
      </c>
      <c r="AD12" s="14">
        <v>88644.2</v>
      </c>
      <c r="AE12" s="14">
        <v>347470.3</v>
      </c>
      <c r="AF12" s="14">
        <v>61964.4</v>
      </c>
      <c r="AG12" s="14">
        <v>2134573.7999999998</v>
      </c>
      <c r="AH12" s="14">
        <v>525901279.19999999</v>
      </c>
      <c r="AI12" s="14">
        <v>955.4</v>
      </c>
      <c r="AJ12" s="14">
        <v>18650.599999999999</v>
      </c>
      <c r="AK12" s="14">
        <v>20877.099999999999</v>
      </c>
      <c r="AL12" s="14">
        <v>22345.9</v>
      </c>
      <c r="AM12" s="14">
        <v>20973.5</v>
      </c>
      <c r="AN12" s="14">
        <v>17225.099999999999</v>
      </c>
      <c r="AO12" s="14">
        <v>20354.8</v>
      </c>
      <c r="AP12" s="14">
        <v>21843.599999999999</v>
      </c>
      <c r="AQ12" s="14">
        <v>23414</v>
      </c>
      <c r="AR12" s="14">
        <v>24398.9</v>
      </c>
      <c r="AS12" s="14"/>
      <c r="AT12" s="14"/>
    </row>
    <row r="13" spans="2:46" ht="19.899999999999999" customHeight="1">
      <c r="B13" s="12" t="s">
        <v>401</v>
      </c>
      <c r="C13" s="12"/>
      <c r="D13" s="14">
        <v>33.9</v>
      </c>
      <c r="E13" s="14">
        <v>33.4</v>
      </c>
      <c r="F13" s="14">
        <v>69.8</v>
      </c>
      <c r="G13" s="14">
        <v>49.2</v>
      </c>
      <c r="H13" s="14">
        <v>24.8</v>
      </c>
      <c r="I13" s="14">
        <v>-11.3</v>
      </c>
      <c r="J13" s="14">
        <v>8.0999999999999943</v>
      </c>
      <c r="K13" s="14">
        <v>49.4</v>
      </c>
      <c r="L13" s="14">
        <v>33.200000000000003</v>
      </c>
      <c r="M13" s="14">
        <v>43.3</v>
      </c>
      <c r="N13" s="14">
        <v>39.299999999999997</v>
      </c>
      <c r="O13" s="14">
        <v>69.7</v>
      </c>
      <c r="P13" s="14">
        <v>52.2</v>
      </c>
      <c r="Q13" s="14">
        <v>-7.9000000000000057</v>
      </c>
      <c r="R13" s="14">
        <v>-95.3</v>
      </c>
      <c r="S13" s="14">
        <v>40</v>
      </c>
      <c r="T13" s="14">
        <v>75.7</v>
      </c>
      <c r="U13" s="14">
        <v>145.1</v>
      </c>
      <c r="V13" s="14">
        <v>724.1</v>
      </c>
      <c r="W13" s="14">
        <v>1527.1</v>
      </c>
      <c r="X13" s="14">
        <v>2610.1999999999998</v>
      </c>
      <c r="Y13" s="14">
        <v>3243.7</v>
      </c>
      <c r="Z13" s="14">
        <v>6263.6</v>
      </c>
      <c r="AA13" s="14">
        <v>17234.8</v>
      </c>
      <c r="AB13" s="14">
        <v>25037.7</v>
      </c>
      <c r="AC13" s="14">
        <v>51894.5</v>
      </c>
      <c r="AD13" s="14">
        <v>107505.2</v>
      </c>
      <c r="AE13" s="14">
        <v>417847.5</v>
      </c>
      <c r="AF13" s="14">
        <v>68274.2</v>
      </c>
      <c r="AG13" s="14">
        <v>2360294.7999999998</v>
      </c>
      <c r="AH13" s="14">
        <v>537350880.39999998</v>
      </c>
      <c r="AI13" s="14">
        <v>1075.7</v>
      </c>
      <c r="AJ13" s="14">
        <v>18862.400000000001</v>
      </c>
      <c r="AK13" s="14">
        <v>21187</v>
      </c>
      <c r="AL13" s="14">
        <v>22801.4</v>
      </c>
      <c r="AM13" s="14">
        <v>21494.9</v>
      </c>
      <c r="AN13" s="14">
        <v>17743.3</v>
      </c>
      <c r="AO13" s="14">
        <v>21068.9</v>
      </c>
      <c r="AP13" s="14">
        <v>22718.9</v>
      </c>
      <c r="AQ13" s="14">
        <v>24522.400000000001</v>
      </c>
      <c r="AR13" s="14">
        <v>25783.1</v>
      </c>
      <c r="AS13" s="14"/>
      <c r="AT13" s="14"/>
    </row>
    <row r="14" spans="2:46" ht="19.899999999999999" customHeight="1">
      <c r="B14" s="12" t="s">
        <v>402</v>
      </c>
      <c r="C14" s="12"/>
      <c r="D14" s="14">
        <v>5.7</v>
      </c>
      <c r="E14" s="14">
        <v>16.2</v>
      </c>
      <c r="F14" s="14">
        <v>6.7</v>
      </c>
      <c r="G14" s="14">
        <v>-7.5</v>
      </c>
      <c r="H14" s="14">
        <v>-19.100000000000001</v>
      </c>
      <c r="I14" s="14">
        <v>-17.8</v>
      </c>
      <c r="J14" s="14">
        <v>10.7</v>
      </c>
      <c r="K14" s="14">
        <v>22.8</v>
      </c>
      <c r="L14" s="14">
        <v>-9.1</v>
      </c>
      <c r="M14" s="14">
        <v>23.7</v>
      </c>
      <c r="N14" s="14">
        <v>17.8</v>
      </c>
      <c r="O14" s="14">
        <v>-11.2</v>
      </c>
      <c r="P14" s="14">
        <v>-38.799999999999997</v>
      </c>
      <c r="Q14" s="14">
        <v>-95.2</v>
      </c>
      <c r="R14" s="14">
        <v>-34.299999999999997</v>
      </c>
      <c r="S14" s="14">
        <v>-68.8</v>
      </c>
      <c r="T14" s="14">
        <v>-43</v>
      </c>
      <c r="U14" s="14">
        <v>-59.6</v>
      </c>
      <c r="V14" s="14">
        <v>131.1</v>
      </c>
      <c r="W14" s="14">
        <v>476.7</v>
      </c>
      <c r="X14" s="14">
        <v>295.5</v>
      </c>
      <c r="Y14" s="14">
        <v>-408.9</v>
      </c>
      <c r="Z14" s="14">
        <v>-1022.6</v>
      </c>
      <c r="AA14" s="14">
        <v>-1369.4</v>
      </c>
      <c r="AB14" s="14">
        <v>-2125.3000000000002</v>
      </c>
      <c r="AC14" s="14">
        <v>-3606.9</v>
      </c>
      <c r="AD14" s="14">
        <v>-18861</v>
      </c>
      <c r="AE14" s="14">
        <v>-70377.2</v>
      </c>
      <c r="AF14" s="14">
        <v>-6309.8</v>
      </c>
      <c r="AG14" s="14">
        <v>-225721</v>
      </c>
      <c r="AH14" s="14">
        <v>-11449601.199999999</v>
      </c>
      <c r="AI14" s="14">
        <v>-120.3</v>
      </c>
      <c r="AJ14" s="14">
        <v>-211.8</v>
      </c>
      <c r="AK14" s="14">
        <v>-309.89999999999998</v>
      </c>
      <c r="AL14" s="14">
        <v>-455.5</v>
      </c>
      <c r="AM14" s="14">
        <v>-521.4</v>
      </c>
      <c r="AN14" s="14">
        <v>-518.20000000000005</v>
      </c>
      <c r="AO14" s="14">
        <v>-714.1</v>
      </c>
      <c r="AP14" s="14">
        <v>-875.3</v>
      </c>
      <c r="AQ14" s="14">
        <v>-1108.4000000000001</v>
      </c>
      <c r="AR14" s="14">
        <v>-1384.2</v>
      </c>
      <c r="AS14" s="14"/>
      <c r="AT14" s="14"/>
    </row>
    <row r="15" spans="2:46" ht="19.899999999999999" customHeight="1">
      <c r="B15" s="12" t="s">
        <v>403</v>
      </c>
      <c r="C15" s="12"/>
      <c r="D15" s="14">
        <v>-0.1</v>
      </c>
      <c r="E15" s="14">
        <v>0.1</v>
      </c>
      <c r="F15" s="14">
        <v>4.5999999999999996</v>
      </c>
      <c r="G15" s="14">
        <v>0</v>
      </c>
      <c r="H15" s="14">
        <v>0</v>
      </c>
      <c r="I15" s="14">
        <v>0</v>
      </c>
      <c r="J15" s="14">
        <v>57</v>
      </c>
      <c r="K15" s="14">
        <v>74.400000000000006</v>
      </c>
      <c r="L15" s="14">
        <v>78.400000000000006</v>
      </c>
      <c r="M15" s="14">
        <v>78.400000000000006</v>
      </c>
      <c r="N15" s="14">
        <v>83.3</v>
      </c>
      <c r="O15" s="14">
        <v>82.8</v>
      </c>
      <c r="P15" s="14">
        <v>72</v>
      </c>
      <c r="Q15" s="14">
        <v>57.2</v>
      </c>
      <c r="R15" s="14">
        <v>48.4</v>
      </c>
      <c r="S15" s="14">
        <v>34.4</v>
      </c>
      <c r="T15" s="14">
        <v>31.6</v>
      </c>
      <c r="U15" s="14">
        <v>60.3</v>
      </c>
      <c r="V15" s="14">
        <v>251.2</v>
      </c>
      <c r="W15" s="14">
        <v>327.9</v>
      </c>
      <c r="X15" s="14">
        <v>-78.2</v>
      </c>
      <c r="Y15" s="14">
        <v>82.5</v>
      </c>
      <c r="Z15" s="14">
        <v>53.8</v>
      </c>
      <c r="AA15" s="14">
        <v>-704.2</v>
      </c>
      <c r="AB15" s="14">
        <v>-1070.9000000000001</v>
      </c>
      <c r="AC15" s="14">
        <v>-1686.1</v>
      </c>
      <c r="AD15" s="14">
        <v>-6636.5</v>
      </c>
      <c r="AE15" s="14">
        <v>-8487.9</v>
      </c>
      <c r="AF15" s="14">
        <v>146749.9</v>
      </c>
      <c r="AG15" s="14">
        <v>1828590.4</v>
      </c>
      <c r="AH15" s="14">
        <v>29032091</v>
      </c>
      <c r="AI15" s="14">
        <v>-149.19999999999999</v>
      </c>
      <c r="AJ15" s="14">
        <v>855.8</v>
      </c>
      <c r="AK15" s="14">
        <v>42.5</v>
      </c>
      <c r="AL15" s="14">
        <v>62.5</v>
      </c>
      <c r="AM15" s="14">
        <v>-2.1</v>
      </c>
      <c r="AN15" s="14">
        <v>-18.399999999999999</v>
      </c>
      <c r="AO15" s="14">
        <v>-178.7</v>
      </c>
      <c r="AP15" s="14">
        <v>-114</v>
      </c>
      <c r="AQ15" s="14">
        <v>231.7</v>
      </c>
      <c r="AR15" s="14">
        <v>-520.9</v>
      </c>
      <c r="AS15" s="14"/>
      <c r="AT15" s="14"/>
    </row>
    <row r="16" spans="2:46" ht="19.899999999999999" customHeight="1">
      <c r="B16" s="12" t="s">
        <v>404</v>
      </c>
      <c r="C16" s="12"/>
      <c r="D16" s="15" t="s">
        <v>28</v>
      </c>
      <c r="E16" s="15" t="s">
        <v>28</v>
      </c>
      <c r="F16" s="15" t="s">
        <v>28</v>
      </c>
      <c r="G16" s="15" t="s">
        <v>28</v>
      </c>
      <c r="H16" s="15" t="s">
        <v>28</v>
      </c>
      <c r="I16" s="15" t="s">
        <v>28</v>
      </c>
      <c r="J16" s="15" t="s">
        <v>28</v>
      </c>
      <c r="K16" s="15" t="s">
        <v>28</v>
      </c>
      <c r="L16" s="15" t="s">
        <v>28</v>
      </c>
      <c r="M16" s="15" t="s">
        <v>28</v>
      </c>
      <c r="N16" s="15" t="s">
        <v>28</v>
      </c>
      <c r="O16" s="15" t="s">
        <v>28</v>
      </c>
      <c r="P16" s="15" t="s">
        <v>28</v>
      </c>
      <c r="Q16" s="15" t="s">
        <v>28</v>
      </c>
      <c r="R16" s="15" t="s">
        <v>28</v>
      </c>
      <c r="S16" s="15" t="s">
        <v>28</v>
      </c>
      <c r="T16" s="15" t="s">
        <v>28</v>
      </c>
      <c r="U16" s="15" t="s">
        <v>28</v>
      </c>
      <c r="V16" s="15" t="s">
        <v>28</v>
      </c>
      <c r="W16" s="15" t="s">
        <v>28</v>
      </c>
      <c r="X16" s="15" t="s">
        <v>28</v>
      </c>
      <c r="Y16" s="15" t="s">
        <v>28</v>
      </c>
      <c r="Z16" s="15" t="s">
        <v>28</v>
      </c>
      <c r="AA16" s="15" t="s">
        <v>28</v>
      </c>
      <c r="AB16" s="15" t="s">
        <v>28</v>
      </c>
      <c r="AC16" s="15" t="s">
        <v>28</v>
      </c>
      <c r="AD16" s="15" t="s">
        <v>28</v>
      </c>
      <c r="AE16" s="15" t="s">
        <v>28</v>
      </c>
      <c r="AF16" s="15" t="s">
        <v>28</v>
      </c>
      <c r="AG16" s="15" t="s">
        <v>28</v>
      </c>
      <c r="AH16" s="15" t="s">
        <v>28</v>
      </c>
      <c r="AI16" s="15" t="s">
        <v>28</v>
      </c>
      <c r="AJ16" s="15" t="s">
        <v>28</v>
      </c>
      <c r="AK16" s="14">
        <v>-8.3000000000000007</v>
      </c>
      <c r="AL16" s="14">
        <v>-76.5</v>
      </c>
      <c r="AM16" s="14">
        <v>-65</v>
      </c>
      <c r="AN16" s="14">
        <v>-278.39999999999998</v>
      </c>
      <c r="AO16" s="14">
        <v>-2279</v>
      </c>
      <c r="AP16" s="14">
        <v>-883.3</v>
      </c>
      <c r="AQ16" s="14">
        <v>-796.7</v>
      </c>
      <c r="AR16" s="14">
        <v>-604.4</v>
      </c>
      <c r="AS16" s="14"/>
      <c r="AT16" s="14"/>
    </row>
    <row r="17" spans="2:53" ht="19.899999999999999" customHeight="1">
      <c r="B17" s="12" t="s">
        <v>405</v>
      </c>
      <c r="C17" s="12"/>
      <c r="D17" s="14">
        <v>453</v>
      </c>
      <c r="E17" s="14">
        <v>479.4</v>
      </c>
      <c r="F17" s="14">
        <v>521.79999999999995</v>
      </c>
      <c r="G17" s="14">
        <v>568.70000000000005</v>
      </c>
      <c r="H17" s="14">
        <v>694.9</v>
      </c>
      <c r="I17" s="14">
        <v>907.1</v>
      </c>
      <c r="J17" s="14">
        <v>1167.5</v>
      </c>
      <c r="K17" s="14">
        <v>1399</v>
      </c>
      <c r="L17" s="14">
        <v>1645.4</v>
      </c>
      <c r="M17" s="14">
        <v>1780.9</v>
      </c>
      <c r="N17" s="14">
        <v>1930.2</v>
      </c>
      <c r="O17" s="14">
        <v>2076</v>
      </c>
      <c r="P17" s="14">
        <v>2347.1</v>
      </c>
      <c r="Q17" s="14">
        <v>3110</v>
      </c>
      <c r="R17" s="14">
        <v>4254.8</v>
      </c>
      <c r="S17" s="14">
        <v>4917.3999999999996</v>
      </c>
      <c r="T17" s="14">
        <v>5770.1</v>
      </c>
      <c r="U17" s="14">
        <v>7038.8</v>
      </c>
      <c r="V17" s="14">
        <v>7268.1</v>
      </c>
      <c r="W17" s="14">
        <v>8116.3</v>
      </c>
      <c r="X17" s="14">
        <v>11977.5</v>
      </c>
      <c r="Y17" s="14">
        <v>16017.2</v>
      </c>
      <c r="Z17" s="14">
        <v>18090.7</v>
      </c>
      <c r="AA17" s="14">
        <v>19517</v>
      </c>
      <c r="AB17" s="14">
        <v>26729.1</v>
      </c>
      <c r="AC17" s="14">
        <v>50997.4</v>
      </c>
      <c r="AD17" s="14">
        <v>155863.1</v>
      </c>
      <c r="AE17" s="14">
        <v>1032481</v>
      </c>
      <c r="AF17" s="14">
        <v>239014.9</v>
      </c>
      <c r="AG17" s="14">
        <v>7214521.4000000004</v>
      </c>
      <c r="AH17" s="14">
        <v>1401411210.7</v>
      </c>
      <c r="AI17" s="14">
        <v>2857.6</v>
      </c>
      <c r="AJ17" s="14">
        <v>3061.7</v>
      </c>
      <c r="AK17" s="14">
        <v>3049.4</v>
      </c>
      <c r="AL17" s="14">
        <v>4075.6</v>
      </c>
      <c r="AM17" s="14">
        <v>5159.2</v>
      </c>
      <c r="AN17" s="14">
        <v>4738.3999999999996</v>
      </c>
      <c r="AO17" s="14">
        <v>6622.8</v>
      </c>
      <c r="AP17" s="14">
        <v>9623.1</v>
      </c>
      <c r="AQ17" s="14">
        <v>13460.9</v>
      </c>
      <c r="AR17" s="14">
        <v>17259.3</v>
      </c>
      <c r="AS17" s="14"/>
      <c r="AT17" s="14"/>
    </row>
    <row r="18" spans="2:53" ht="19.899999999999999" customHeight="1">
      <c r="B18" s="12" t="s">
        <v>406</v>
      </c>
      <c r="C18" s="12"/>
      <c r="D18" s="15" t="s">
        <v>28</v>
      </c>
      <c r="E18" s="15" t="s">
        <v>28</v>
      </c>
      <c r="F18" s="15" t="s">
        <v>28</v>
      </c>
      <c r="G18" s="15" t="s">
        <v>28</v>
      </c>
      <c r="H18" s="15" t="s">
        <v>28</v>
      </c>
      <c r="I18" s="15" t="s">
        <v>28</v>
      </c>
      <c r="J18" s="15" t="s">
        <v>28</v>
      </c>
      <c r="K18" s="15" t="s">
        <v>28</v>
      </c>
      <c r="L18" s="15" t="s">
        <v>28</v>
      </c>
      <c r="M18" s="15" t="s">
        <v>28</v>
      </c>
      <c r="N18" s="15" t="s">
        <v>28</v>
      </c>
      <c r="O18" s="15" t="s">
        <v>28</v>
      </c>
      <c r="P18" s="15" t="s">
        <v>28</v>
      </c>
      <c r="Q18" s="15" t="s">
        <v>28</v>
      </c>
      <c r="R18" s="15" t="s">
        <v>28</v>
      </c>
      <c r="S18" s="15" t="s">
        <v>28</v>
      </c>
      <c r="T18" s="15" t="s">
        <v>28</v>
      </c>
      <c r="U18" s="15" t="s">
        <v>28</v>
      </c>
      <c r="V18" s="15" t="s">
        <v>28</v>
      </c>
      <c r="W18" s="15" t="s">
        <v>28</v>
      </c>
      <c r="X18" s="15" t="s">
        <v>28</v>
      </c>
      <c r="Y18" s="15" t="s">
        <v>28</v>
      </c>
      <c r="Z18" s="15" t="s">
        <v>28</v>
      </c>
      <c r="AA18" s="15" t="s">
        <v>28</v>
      </c>
      <c r="AB18" s="15" t="s">
        <v>28</v>
      </c>
      <c r="AC18" s="15" t="s">
        <v>28</v>
      </c>
      <c r="AD18" s="15" t="s">
        <v>28</v>
      </c>
      <c r="AE18" s="15" t="s">
        <v>28</v>
      </c>
      <c r="AF18" s="15" t="s">
        <v>28</v>
      </c>
      <c r="AG18" s="15" t="s">
        <v>28</v>
      </c>
      <c r="AH18" s="14">
        <v>13200000</v>
      </c>
      <c r="AI18" s="14">
        <v>42.5</v>
      </c>
      <c r="AJ18" s="14">
        <v>45.8</v>
      </c>
      <c r="AK18" s="14">
        <v>90.2</v>
      </c>
      <c r="AL18" s="14">
        <v>-80.400000000000006</v>
      </c>
      <c r="AM18" s="14">
        <v>-30.7</v>
      </c>
      <c r="AN18" s="14">
        <v>1606.9</v>
      </c>
      <c r="AO18" s="14">
        <v>1706</v>
      </c>
      <c r="AP18" s="14">
        <v>2305.9</v>
      </c>
      <c r="AQ18" s="14">
        <v>2001.5</v>
      </c>
      <c r="AR18" s="14">
        <v>1834.2</v>
      </c>
      <c r="AS18" s="14"/>
      <c r="AT18" s="14"/>
    </row>
    <row r="19" spans="2:53" ht="19.899999999999999" customHeight="1">
      <c r="B19" s="12" t="s">
        <v>407</v>
      </c>
      <c r="C19" s="12"/>
      <c r="D19" s="15" t="s">
        <v>28</v>
      </c>
      <c r="E19" s="15" t="s">
        <v>28</v>
      </c>
      <c r="F19" s="15" t="s">
        <v>28</v>
      </c>
      <c r="G19" s="14">
        <v>-6.9</v>
      </c>
      <c r="H19" s="14">
        <v>-33.700000000000003</v>
      </c>
      <c r="I19" s="14">
        <v>-65</v>
      </c>
      <c r="J19" s="14">
        <v>-100.5</v>
      </c>
      <c r="K19" s="14">
        <v>-147.6</v>
      </c>
      <c r="L19" s="14">
        <v>-267.60000000000002</v>
      </c>
      <c r="M19" s="14">
        <v>-281.89999999999998</v>
      </c>
      <c r="N19" s="14">
        <v>-315.5</v>
      </c>
      <c r="O19" s="14">
        <v>-408.8</v>
      </c>
      <c r="P19" s="14">
        <v>-465</v>
      </c>
      <c r="Q19" s="14">
        <v>-534.1</v>
      </c>
      <c r="R19" s="14">
        <v>-534.79999999999995</v>
      </c>
      <c r="S19" s="14">
        <v>-512.4</v>
      </c>
      <c r="T19" s="14">
        <v>-456.1</v>
      </c>
      <c r="U19" s="14">
        <v>-396.4</v>
      </c>
      <c r="V19" s="14">
        <v>-339.8</v>
      </c>
      <c r="W19" s="14">
        <v>-802.4</v>
      </c>
      <c r="X19" s="14">
        <v>-7129.1</v>
      </c>
      <c r="Y19" s="14">
        <v>-9106.6</v>
      </c>
      <c r="Z19" s="14">
        <v>-10414.9</v>
      </c>
      <c r="AA19" s="14">
        <v>-16427.3</v>
      </c>
      <c r="AB19" s="14">
        <v>-21489</v>
      </c>
      <c r="AC19" s="14">
        <v>-62781.9</v>
      </c>
      <c r="AD19" s="14">
        <v>-149511.6</v>
      </c>
      <c r="AE19" s="14">
        <v>-165221.5</v>
      </c>
      <c r="AF19" s="14">
        <v>-2519772.5</v>
      </c>
      <c r="AG19" s="14">
        <v>-96787418.600000009</v>
      </c>
      <c r="AH19" s="14">
        <v>-11189400034.4</v>
      </c>
      <c r="AI19" s="14">
        <v>-20613.099999999999</v>
      </c>
      <c r="AJ19" s="14">
        <v>-21458.799999999999</v>
      </c>
      <c r="AK19" s="14">
        <v>-22018</v>
      </c>
      <c r="AL19" s="14">
        <v>-24196.7</v>
      </c>
      <c r="AM19" s="14">
        <v>-23175.9</v>
      </c>
      <c r="AN19" s="14">
        <v>-18591.900000000001</v>
      </c>
      <c r="AO19" s="14">
        <v>-22071.7</v>
      </c>
      <c r="AP19" s="14">
        <v>-24368.2</v>
      </c>
      <c r="AQ19" s="14">
        <v>-26772.2</v>
      </c>
      <c r="AR19" s="14">
        <v>-30281.200000000001</v>
      </c>
      <c r="AS19" s="14"/>
      <c r="AT19" s="14"/>
    </row>
    <row r="20" spans="2:53" ht="19.899999999999999" customHeight="1">
      <c r="B20" s="12" t="s">
        <v>408</v>
      </c>
      <c r="C20" s="12"/>
      <c r="D20" s="14">
        <v>-300</v>
      </c>
      <c r="E20" s="14">
        <v>-334.9</v>
      </c>
      <c r="F20" s="14">
        <v>-370.1</v>
      </c>
      <c r="G20" s="14">
        <v>-345.6</v>
      </c>
      <c r="H20" s="14">
        <v>-349.8</v>
      </c>
      <c r="I20" s="14">
        <v>-387</v>
      </c>
      <c r="J20" s="14">
        <v>-562.9</v>
      </c>
      <c r="K20" s="14">
        <v>-654.6</v>
      </c>
      <c r="L20" s="14">
        <v>-783.5</v>
      </c>
      <c r="M20" s="14">
        <v>-869.4</v>
      </c>
      <c r="N20" s="14">
        <v>-955.5</v>
      </c>
      <c r="O20" s="14">
        <v>-986.9</v>
      </c>
      <c r="P20" s="14">
        <v>-1060.2</v>
      </c>
      <c r="Q20" s="14">
        <v>-1341.6</v>
      </c>
      <c r="R20" s="14">
        <v>-1890.5</v>
      </c>
      <c r="S20" s="14">
        <v>-2416.6999999999998</v>
      </c>
      <c r="T20" s="14">
        <v>-2990</v>
      </c>
      <c r="U20" s="14">
        <v>-3828.5</v>
      </c>
      <c r="V20" s="14">
        <v>-3599.3</v>
      </c>
      <c r="W20" s="14">
        <v>-2279.1999999999998</v>
      </c>
      <c r="X20" s="14">
        <v>463.90000000000055</v>
      </c>
      <c r="Y20" s="14">
        <v>-795.69999999999891</v>
      </c>
      <c r="Z20" s="14">
        <v>-1421.9</v>
      </c>
      <c r="AA20" s="14">
        <v>-742.09999999999491</v>
      </c>
      <c r="AB20" s="14">
        <v>2893.4</v>
      </c>
      <c r="AC20" s="14">
        <v>44957.9</v>
      </c>
      <c r="AD20" s="14">
        <v>184271.3</v>
      </c>
      <c r="AE20" s="14">
        <v>404961</v>
      </c>
      <c r="AF20" s="14">
        <v>3050743.4</v>
      </c>
      <c r="AG20" s="14">
        <v>125903231.10000002</v>
      </c>
      <c r="AH20" s="14">
        <v>9291729651</v>
      </c>
      <c r="AI20" s="14">
        <v>17553.900000000001</v>
      </c>
      <c r="AJ20" s="14">
        <v>-147.70000000000147</v>
      </c>
      <c r="AK20" s="14">
        <v>-214.09999999999707</v>
      </c>
      <c r="AL20" s="14">
        <v>682.6000000000007</v>
      </c>
      <c r="AM20" s="14">
        <v>1399.8</v>
      </c>
      <c r="AN20" s="14">
        <v>638.50000000000352</v>
      </c>
      <c r="AO20" s="14">
        <v>2518.4000000000051</v>
      </c>
      <c r="AP20" s="14">
        <v>1633.5</v>
      </c>
      <c r="AQ20" s="14">
        <v>1490.7170000000035</v>
      </c>
      <c r="AR20" s="14">
        <v>2433.6999999999998</v>
      </c>
      <c r="AS20" s="14"/>
      <c r="AT20" s="14"/>
    </row>
    <row r="21" spans="2:53" ht="19.899999999999999" customHeight="1">
      <c r="B21" s="12" t="s">
        <v>86</v>
      </c>
      <c r="C21" s="12"/>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row>
    <row r="22" spans="2:53" ht="19.899999999999999" customHeight="1">
      <c r="B22" s="11" t="s">
        <v>409</v>
      </c>
      <c r="C22" s="11"/>
      <c r="D22" s="13">
        <v>272</v>
      </c>
      <c r="E22" s="13">
        <v>281.89999999999998</v>
      </c>
      <c r="F22" s="13">
        <v>350</v>
      </c>
      <c r="G22" s="13">
        <v>415.7</v>
      </c>
      <c r="H22" s="13">
        <v>508.3</v>
      </c>
      <c r="I22" s="13">
        <v>622.9</v>
      </c>
      <c r="J22" s="13">
        <v>692.4</v>
      </c>
      <c r="K22" s="13">
        <v>713</v>
      </c>
      <c r="L22" s="13">
        <v>704.3</v>
      </c>
      <c r="M22" s="13">
        <v>737.3</v>
      </c>
      <c r="N22" s="13">
        <v>848.3</v>
      </c>
      <c r="O22" s="13">
        <v>963.5</v>
      </c>
      <c r="P22" s="13">
        <v>1289.2</v>
      </c>
      <c r="Q22" s="13">
        <v>1795.7</v>
      </c>
      <c r="R22" s="13">
        <v>2083.5</v>
      </c>
      <c r="S22" s="13">
        <v>2107.4</v>
      </c>
      <c r="T22" s="13">
        <v>2779.7</v>
      </c>
      <c r="U22" s="13">
        <v>2951.8</v>
      </c>
      <c r="V22" s="13">
        <v>2857.4</v>
      </c>
      <c r="W22" s="13">
        <v>4558.3</v>
      </c>
      <c r="X22" s="13">
        <v>6525.8</v>
      </c>
      <c r="Y22" s="13">
        <v>7948.2</v>
      </c>
      <c r="Z22" s="13">
        <v>9568.7000000000007</v>
      </c>
      <c r="AA22" s="13">
        <v>15147.8</v>
      </c>
      <c r="AB22" s="13">
        <v>26766</v>
      </c>
      <c r="AC22" s="13">
        <v>67398.899999999994</v>
      </c>
      <c r="AD22" s="13">
        <v>227494.5</v>
      </c>
      <c r="AE22" s="13">
        <v>1550477.9</v>
      </c>
      <c r="AF22" s="13">
        <v>195320.1</v>
      </c>
      <c r="AG22" s="13">
        <v>5229933.5999999996</v>
      </c>
      <c r="AH22" s="13">
        <v>409362955.89999998</v>
      </c>
      <c r="AI22" s="13">
        <v>1262.0999999999999</v>
      </c>
      <c r="AJ22" s="13">
        <v>1650.6</v>
      </c>
      <c r="AK22" s="13">
        <v>2130.1</v>
      </c>
      <c r="AL22" s="13">
        <v>3537.2</v>
      </c>
      <c r="AM22" s="13">
        <v>4910.1000000000004</v>
      </c>
      <c r="AN22" s="13">
        <v>7180.5</v>
      </c>
      <c r="AO22" s="13">
        <v>11081.9</v>
      </c>
      <c r="AP22" s="13">
        <v>14251.5</v>
      </c>
      <c r="AQ22" s="13">
        <v>17436.917000000001</v>
      </c>
      <c r="AR22" s="13">
        <v>18713.2</v>
      </c>
      <c r="AS22" s="14"/>
      <c r="AT22" s="14"/>
      <c r="AU22" s="16"/>
      <c r="AV22" s="16"/>
      <c r="AW22" s="16"/>
      <c r="AX22" s="16"/>
      <c r="AY22" s="16"/>
      <c r="AZ22" s="16"/>
      <c r="BA22" s="16"/>
    </row>
    <row r="23" spans="2:53" ht="19.899999999999999" customHeight="1">
      <c r="B23" s="12" t="s">
        <v>410</v>
      </c>
      <c r="C23" s="12"/>
      <c r="D23" s="14">
        <v>135</v>
      </c>
      <c r="E23" s="14">
        <v>131.19999999999999</v>
      </c>
      <c r="F23" s="14">
        <v>166.5</v>
      </c>
      <c r="G23" s="14">
        <v>177.1</v>
      </c>
      <c r="H23" s="14">
        <v>185.3</v>
      </c>
      <c r="I23" s="14">
        <v>197.7</v>
      </c>
      <c r="J23" s="14">
        <v>226.5</v>
      </c>
      <c r="K23" s="14">
        <v>222.3</v>
      </c>
      <c r="L23" s="14">
        <v>208.5</v>
      </c>
      <c r="M23" s="14">
        <v>218.5</v>
      </c>
      <c r="N23" s="14">
        <v>251</v>
      </c>
      <c r="O23" s="14">
        <v>251.5</v>
      </c>
      <c r="P23" s="14">
        <v>329</v>
      </c>
      <c r="Q23" s="14">
        <v>411.3</v>
      </c>
      <c r="R23" s="14">
        <v>451.6</v>
      </c>
      <c r="S23" s="14">
        <v>445.1</v>
      </c>
      <c r="T23" s="14">
        <v>635.9</v>
      </c>
      <c r="U23" s="14">
        <v>692.3</v>
      </c>
      <c r="V23" s="14">
        <v>882.7</v>
      </c>
      <c r="W23" s="14">
        <v>1535.5</v>
      </c>
      <c r="X23" s="14">
        <v>1934.2</v>
      </c>
      <c r="Y23" s="14">
        <v>2376.5</v>
      </c>
      <c r="Z23" s="14">
        <v>3085.7</v>
      </c>
      <c r="AA23" s="14">
        <v>5426.3</v>
      </c>
      <c r="AB23" s="14">
        <v>11337.8</v>
      </c>
      <c r="AC23" s="14">
        <v>28562</v>
      </c>
      <c r="AD23" s="14">
        <v>99513.1</v>
      </c>
      <c r="AE23" s="14">
        <v>730275.2</v>
      </c>
      <c r="AF23" s="14">
        <v>66984.100000000006</v>
      </c>
      <c r="AG23" s="14">
        <v>1621543.9</v>
      </c>
      <c r="AH23" s="14">
        <v>142811656.69999999</v>
      </c>
      <c r="AI23" s="14">
        <v>398.5</v>
      </c>
      <c r="AJ23" s="14">
        <v>468</v>
      </c>
      <c r="AK23" s="14">
        <v>508.9</v>
      </c>
      <c r="AL23" s="14">
        <v>688.3</v>
      </c>
      <c r="AM23" s="14">
        <v>768.9</v>
      </c>
      <c r="AN23" s="14">
        <v>864.5</v>
      </c>
      <c r="AO23" s="14">
        <v>1096.3</v>
      </c>
      <c r="AP23" s="14">
        <v>1339.6</v>
      </c>
      <c r="AQ23" s="14">
        <v>1734.817</v>
      </c>
      <c r="AR23" s="14">
        <v>1754.2</v>
      </c>
      <c r="AS23" s="14"/>
      <c r="AT23" s="14"/>
    </row>
    <row r="24" spans="2:53" ht="19.899999999999999" customHeight="1">
      <c r="B24" s="12" t="s">
        <v>411</v>
      </c>
      <c r="C24" s="12"/>
      <c r="D24" s="14">
        <v>114.9</v>
      </c>
      <c r="E24" s="14">
        <v>130.19999999999999</v>
      </c>
      <c r="F24" s="14">
        <v>164.1</v>
      </c>
      <c r="G24" s="14">
        <v>201.8</v>
      </c>
      <c r="H24" s="14">
        <v>256.5</v>
      </c>
      <c r="I24" s="14">
        <v>321.5</v>
      </c>
      <c r="J24" s="14">
        <v>316.39999999999998</v>
      </c>
      <c r="K24" s="14">
        <v>297</v>
      </c>
      <c r="L24" s="14">
        <v>280.10000000000002</v>
      </c>
      <c r="M24" s="14">
        <v>294.2</v>
      </c>
      <c r="N24" s="14">
        <v>330.2</v>
      </c>
      <c r="O24" s="14">
        <v>371.3</v>
      </c>
      <c r="P24" s="14">
        <v>455.4</v>
      </c>
      <c r="Q24" s="14">
        <v>738.9</v>
      </c>
      <c r="R24" s="14">
        <v>874.6</v>
      </c>
      <c r="S24" s="14">
        <v>842.6</v>
      </c>
      <c r="T24" s="14">
        <v>1013.1</v>
      </c>
      <c r="U24" s="14">
        <v>1032.4000000000001</v>
      </c>
      <c r="V24" s="14">
        <v>873.3</v>
      </c>
      <c r="W24" s="14">
        <v>1533.1</v>
      </c>
      <c r="X24" s="14">
        <v>2121.1</v>
      </c>
      <c r="Y24" s="14">
        <v>2712.3</v>
      </c>
      <c r="Z24" s="14">
        <v>3327.2</v>
      </c>
      <c r="AA24" s="14">
        <v>5466.6</v>
      </c>
      <c r="AB24" s="14">
        <v>8725.7000000000007</v>
      </c>
      <c r="AC24" s="14">
        <v>26994.6</v>
      </c>
      <c r="AD24" s="14">
        <v>93411.199999999997</v>
      </c>
      <c r="AE24" s="14">
        <v>724029.2</v>
      </c>
      <c r="AF24" s="14">
        <v>103522.5</v>
      </c>
      <c r="AG24" s="14">
        <v>1985893.1</v>
      </c>
      <c r="AH24" s="14">
        <v>82876238.799999997</v>
      </c>
      <c r="AI24" s="14">
        <v>324.2</v>
      </c>
      <c r="AJ24" s="14">
        <v>373.2</v>
      </c>
      <c r="AK24" s="14">
        <v>295.10000000000002</v>
      </c>
      <c r="AL24" s="14">
        <v>412</v>
      </c>
      <c r="AM24" s="14">
        <v>510.9</v>
      </c>
      <c r="AN24" s="14">
        <v>758.5</v>
      </c>
      <c r="AO24" s="14">
        <v>1025</v>
      </c>
      <c r="AP24" s="14">
        <v>1165</v>
      </c>
      <c r="AQ24" s="14">
        <v>1392.6</v>
      </c>
      <c r="AR24" s="14">
        <v>1572.4</v>
      </c>
      <c r="AS24" s="14"/>
      <c r="AT24" s="14"/>
    </row>
    <row r="25" spans="2:53" ht="19.899999999999999" customHeight="1">
      <c r="B25" s="12" t="s">
        <v>412</v>
      </c>
      <c r="C25" s="12"/>
      <c r="D25" s="14">
        <v>22.1</v>
      </c>
      <c r="E25" s="14">
        <v>20.5</v>
      </c>
      <c r="F25" s="14">
        <v>19.399999999999999</v>
      </c>
      <c r="G25" s="14">
        <v>36.799999999999997</v>
      </c>
      <c r="H25" s="14">
        <v>66.5</v>
      </c>
      <c r="I25" s="14">
        <v>103.7</v>
      </c>
      <c r="J25" s="14">
        <v>149.5</v>
      </c>
      <c r="K25" s="14">
        <v>193.7</v>
      </c>
      <c r="L25" s="14">
        <v>215.7</v>
      </c>
      <c r="M25" s="14">
        <v>224.6</v>
      </c>
      <c r="N25" s="14">
        <v>267.10000000000002</v>
      </c>
      <c r="O25" s="14">
        <v>340.7</v>
      </c>
      <c r="P25" s="14">
        <v>504.8</v>
      </c>
      <c r="Q25" s="14">
        <v>645.5</v>
      </c>
      <c r="R25" s="14">
        <v>736.4</v>
      </c>
      <c r="S25" s="14">
        <v>794</v>
      </c>
      <c r="T25" s="14">
        <v>1076.0999999999999</v>
      </c>
      <c r="U25" s="14">
        <v>1147.9000000000001</v>
      </c>
      <c r="V25" s="14">
        <v>992.2</v>
      </c>
      <c r="W25" s="14">
        <v>1357.7</v>
      </c>
      <c r="X25" s="14">
        <v>2360.8000000000002</v>
      </c>
      <c r="Y25" s="14">
        <v>2712.6</v>
      </c>
      <c r="Z25" s="14">
        <v>3037.7</v>
      </c>
      <c r="AA25" s="14">
        <v>4153.5</v>
      </c>
      <c r="AB25" s="14">
        <v>6586.4</v>
      </c>
      <c r="AC25" s="14">
        <v>11561.3</v>
      </c>
      <c r="AD25" s="14">
        <v>33878.9</v>
      </c>
      <c r="AE25" s="14">
        <v>95238.8</v>
      </c>
      <c r="AF25" s="14">
        <v>9591</v>
      </c>
      <c r="AG25" s="14">
        <v>528561.19999999995</v>
      </c>
      <c r="AH25" s="14">
        <v>60590959.200000003</v>
      </c>
      <c r="AI25" s="14">
        <v>182.5</v>
      </c>
      <c r="AJ25" s="14">
        <v>255.3</v>
      </c>
      <c r="AK25" s="14">
        <v>379.8</v>
      </c>
      <c r="AL25" s="14">
        <v>756.5</v>
      </c>
      <c r="AM25" s="14">
        <v>944.3</v>
      </c>
      <c r="AN25" s="14">
        <v>1226.3</v>
      </c>
      <c r="AO25" s="14">
        <v>2154</v>
      </c>
      <c r="AP25" s="14">
        <v>2538.4</v>
      </c>
      <c r="AQ25" s="14">
        <v>3300.6</v>
      </c>
      <c r="AR25" s="14">
        <v>3108.9</v>
      </c>
      <c r="AS25" s="14"/>
      <c r="AT25" s="14"/>
    </row>
    <row r="26" spans="2:53" ht="19.899999999999999" customHeight="1">
      <c r="B26" s="12" t="s">
        <v>413</v>
      </c>
      <c r="C26" s="12"/>
      <c r="D26" s="15" t="s">
        <v>28</v>
      </c>
      <c r="E26" s="15" t="s">
        <v>28</v>
      </c>
      <c r="F26" s="15" t="s">
        <v>28</v>
      </c>
      <c r="G26" s="15" t="s">
        <v>28</v>
      </c>
      <c r="H26" s="15" t="s">
        <v>28</v>
      </c>
      <c r="I26" s="15" t="s">
        <v>28</v>
      </c>
      <c r="J26" s="15" t="s">
        <v>28</v>
      </c>
      <c r="K26" s="15" t="s">
        <v>28</v>
      </c>
      <c r="L26" s="15" t="s">
        <v>28</v>
      </c>
      <c r="M26" s="15" t="s">
        <v>28</v>
      </c>
      <c r="N26" s="15" t="s">
        <v>28</v>
      </c>
      <c r="O26" s="15" t="s">
        <v>28</v>
      </c>
      <c r="P26" s="15" t="s">
        <v>28</v>
      </c>
      <c r="Q26" s="15" t="s">
        <v>28</v>
      </c>
      <c r="R26" s="14">
        <v>20.9</v>
      </c>
      <c r="S26" s="14">
        <v>25.7</v>
      </c>
      <c r="T26" s="14">
        <v>54.6</v>
      </c>
      <c r="U26" s="14">
        <v>79.2</v>
      </c>
      <c r="V26" s="14">
        <v>109.2</v>
      </c>
      <c r="W26" s="14">
        <v>132</v>
      </c>
      <c r="X26" s="14">
        <v>109.7</v>
      </c>
      <c r="Y26" s="14">
        <v>146.80000000000001</v>
      </c>
      <c r="Z26" s="14">
        <v>118.1</v>
      </c>
      <c r="AA26" s="14">
        <v>101.4</v>
      </c>
      <c r="AB26" s="14">
        <v>116.1</v>
      </c>
      <c r="AC26" s="14">
        <v>281</v>
      </c>
      <c r="AD26" s="14">
        <v>691.3</v>
      </c>
      <c r="AE26" s="14">
        <v>934.7</v>
      </c>
      <c r="AF26" s="14">
        <v>15222.5</v>
      </c>
      <c r="AG26" s="14">
        <v>1093935.3999999999</v>
      </c>
      <c r="AH26" s="14">
        <v>123084101.2</v>
      </c>
      <c r="AI26" s="14">
        <v>356.9</v>
      </c>
      <c r="AJ26" s="14">
        <v>554.1</v>
      </c>
      <c r="AK26" s="14">
        <v>946.3</v>
      </c>
      <c r="AL26" s="14">
        <v>1680.4</v>
      </c>
      <c r="AM26" s="14">
        <v>2686</v>
      </c>
      <c r="AN26" s="14">
        <v>4331.2</v>
      </c>
      <c r="AO26" s="14">
        <v>6806.6</v>
      </c>
      <c r="AP26" s="14">
        <v>9208.5</v>
      </c>
      <c r="AQ26" s="14">
        <v>11008.9</v>
      </c>
      <c r="AR26" s="14">
        <v>12277.7</v>
      </c>
      <c r="AS26" s="14"/>
      <c r="AT26" s="14"/>
    </row>
    <row r="27" spans="2:53" ht="9" customHeight="1" thickBot="1">
      <c r="B27" s="17"/>
      <c r="C27" s="17"/>
      <c r="D27" s="18"/>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row>
    <row r="28" spans="2:53" ht="18" customHeight="1">
      <c r="B28" s="21" t="s">
        <v>31</v>
      </c>
      <c r="C28" s="22" t="s">
        <v>270</v>
      </c>
      <c r="D28" s="14"/>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row>
    <row r="29" spans="2:53" ht="18" customHeight="1">
      <c r="B29" s="21" t="s">
        <v>32</v>
      </c>
      <c r="C29" s="22" t="s">
        <v>271</v>
      </c>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row>
    <row r="30" spans="2:53" ht="18" customHeight="1">
      <c r="B30" s="21" t="s">
        <v>33</v>
      </c>
      <c r="C30" s="22" t="s">
        <v>272</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row>
    <row r="31" spans="2:53" ht="18" customHeight="1">
      <c r="B31" s="23" t="s">
        <v>268</v>
      </c>
      <c r="C31" s="22" t="s">
        <v>273</v>
      </c>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row>
    <row r="32" spans="2:53" ht="18" customHeight="1">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row>
  </sheetData>
  <mergeCells count="3">
    <mergeCell ref="B3:C3"/>
    <mergeCell ref="E3:F3"/>
    <mergeCell ref="G3:H3"/>
  </mergeCells>
  <phoneticPr fontId="0" type="noConversion"/>
  <printOptions verticalCentered="1"/>
  <pageMargins left="0.25" right="0.25" top="0" bottom="0" header="0" footer="0"/>
  <pageSetup paperSize="120" scale="60" orientation="landscape" horizontalDpi="300" verticalDpi="300" r:id="rId1"/>
  <headerFooter alignWithMargins="0"/>
  <ignoredErrors>
    <ignoredError sqref="D5:J5 AI5:AR5 W5:AG5 K6:AR6 K5:V5 AH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40"/>
  <sheetViews>
    <sheetView showOutlineSymbols="0" zoomScale="80" zoomScaleNormal="80" zoomScaleSheetLayoutView="100" workbookViewId="0">
      <selection sqref="A1:A1048576"/>
    </sheetView>
  </sheetViews>
  <sheetFormatPr baseColWidth="10" defaultColWidth="14.6640625" defaultRowHeight="19.899999999999999" customHeight="1"/>
  <cols>
    <col min="1" max="1" width="3.77734375" style="94" customWidth="1"/>
    <col min="2" max="2" width="19.6640625" style="94" customWidth="1"/>
    <col min="3" max="3" width="69.44140625" style="94" customWidth="1"/>
    <col min="4" max="8" width="13.77734375" style="94" customWidth="1"/>
    <col min="9" max="13" width="16.77734375" style="94" customWidth="1"/>
    <col min="14" max="27" width="14.6640625" style="94" customWidth="1"/>
    <col min="28" max="31" width="14.6640625" style="94"/>
    <col min="32" max="32" width="13.6640625" style="94" customWidth="1"/>
    <col min="33" max="16384" width="14.6640625" style="94"/>
  </cols>
  <sheetData>
    <row r="1" spans="2:51" ht="18" customHeight="1">
      <c r="B1" s="24" t="s">
        <v>431</v>
      </c>
      <c r="C1" s="25"/>
      <c r="D1" s="25"/>
      <c r="E1" s="25"/>
      <c r="F1" s="25"/>
      <c r="G1" s="25"/>
      <c r="H1" s="25"/>
      <c r="I1" s="25"/>
      <c r="J1" s="25"/>
      <c r="K1" s="25"/>
      <c r="L1" s="25"/>
      <c r="M1" s="25"/>
    </row>
    <row r="2" spans="2:51" ht="18" customHeight="1">
      <c r="B2" s="52" t="s">
        <v>430</v>
      </c>
      <c r="C2" s="25"/>
      <c r="D2" s="25"/>
      <c r="E2" s="25"/>
      <c r="F2" s="25"/>
      <c r="G2" s="25"/>
      <c r="H2" s="25"/>
      <c r="I2" s="25"/>
      <c r="J2" s="25"/>
      <c r="K2" s="25"/>
      <c r="L2" s="25"/>
      <c r="M2" s="25"/>
    </row>
    <row r="3" spans="2:51" ht="18" customHeight="1">
      <c r="B3" s="75" t="s">
        <v>307</v>
      </c>
      <c r="C3" s="89"/>
      <c r="D3" s="89"/>
      <c r="E3" s="89"/>
      <c r="F3" s="89"/>
      <c r="G3" s="89"/>
      <c r="H3" s="89"/>
      <c r="I3" s="89"/>
      <c r="J3" s="89"/>
      <c r="K3" s="89"/>
      <c r="L3" s="89"/>
      <c r="M3" s="89"/>
      <c r="X3" s="95"/>
    </row>
    <row r="4" spans="2:51" ht="18" customHeight="1" thickBot="1">
      <c r="B4" s="96"/>
      <c r="C4" s="96"/>
      <c r="D4" s="96"/>
      <c r="E4" s="96"/>
      <c r="F4" s="96"/>
      <c r="G4" s="96"/>
      <c r="H4" s="96"/>
      <c r="I4" s="96"/>
      <c r="J4" s="96"/>
      <c r="K4" s="96"/>
      <c r="L4" s="96"/>
      <c r="M4" s="96"/>
      <c r="X4" s="95"/>
    </row>
    <row r="5" spans="2:51" s="100" customFormat="1" ht="30" customHeight="1" thickBot="1">
      <c r="B5" s="97" t="s">
        <v>267</v>
      </c>
      <c r="C5" s="98"/>
      <c r="D5" s="189" t="s">
        <v>74</v>
      </c>
      <c r="E5" s="189" t="s">
        <v>75</v>
      </c>
      <c r="F5" s="189" t="s">
        <v>76</v>
      </c>
      <c r="G5" s="189" t="s">
        <v>43</v>
      </c>
      <c r="H5" s="189" t="s">
        <v>42</v>
      </c>
      <c r="I5" s="189" t="s">
        <v>41</v>
      </c>
      <c r="J5" s="189" t="s">
        <v>40</v>
      </c>
      <c r="K5" s="189" t="s">
        <v>39</v>
      </c>
      <c r="L5" s="189" t="s">
        <v>38</v>
      </c>
      <c r="M5" s="189" t="s">
        <v>37</v>
      </c>
      <c r="N5" s="189" t="s">
        <v>36</v>
      </c>
      <c r="O5" s="189" t="s">
        <v>0</v>
      </c>
      <c r="P5" s="189" t="s">
        <v>1</v>
      </c>
      <c r="Q5" s="189" t="s">
        <v>2</v>
      </c>
      <c r="R5" s="189" t="s">
        <v>3</v>
      </c>
      <c r="S5" s="189" t="s">
        <v>4</v>
      </c>
      <c r="T5" s="189" t="s">
        <v>9</v>
      </c>
      <c r="U5" s="189" t="s">
        <v>29</v>
      </c>
      <c r="V5" s="190">
        <v>2008</v>
      </c>
      <c r="W5" s="190">
        <v>2009</v>
      </c>
      <c r="X5" s="190">
        <v>2010</v>
      </c>
      <c r="Y5" s="190">
        <v>2011</v>
      </c>
      <c r="Z5" s="190">
        <v>2012</v>
      </c>
      <c r="AA5" s="190">
        <v>2013</v>
      </c>
      <c r="AB5" s="190">
        <v>2014</v>
      </c>
      <c r="AC5" s="190">
        <v>2015</v>
      </c>
      <c r="AD5" s="190">
        <v>2016</v>
      </c>
      <c r="AE5" s="190">
        <v>2017</v>
      </c>
      <c r="AF5" s="190">
        <v>2018</v>
      </c>
      <c r="AG5" s="190">
        <v>2019</v>
      </c>
      <c r="AH5" s="190">
        <v>2020</v>
      </c>
      <c r="AI5" s="99"/>
      <c r="AJ5" s="99"/>
      <c r="AK5" s="99"/>
      <c r="AL5" s="99"/>
      <c r="AM5" s="99"/>
      <c r="AN5" s="99"/>
      <c r="AO5" s="99"/>
      <c r="AP5" s="99"/>
      <c r="AQ5" s="99"/>
      <c r="AR5" s="99"/>
      <c r="AS5" s="99"/>
      <c r="AT5" s="99"/>
      <c r="AU5" s="99"/>
      <c r="AV5" s="99"/>
      <c r="AW5" s="99"/>
      <c r="AX5" s="99"/>
      <c r="AY5" s="99"/>
    </row>
    <row r="6" spans="2:51" ht="19.899999999999999" customHeight="1">
      <c r="B6" s="101"/>
      <c r="C6" s="101"/>
      <c r="D6" s="101"/>
      <c r="E6" s="101"/>
      <c r="F6" s="101"/>
      <c r="G6" s="101"/>
      <c r="H6" s="101"/>
      <c r="I6" s="101"/>
      <c r="J6" s="101"/>
      <c r="K6" s="101"/>
      <c r="L6" s="101"/>
      <c r="M6" s="101"/>
      <c r="N6" s="102"/>
      <c r="O6" s="102"/>
      <c r="P6" s="102"/>
      <c r="Q6" s="102"/>
      <c r="R6" s="102"/>
      <c r="S6" s="102"/>
      <c r="T6" s="102"/>
      <c r="U6" s="102"/>
      <c r="V6" s="102"/>
      <c r="W6" s="102"/>
      <c r="X6" s="102"/>
    </row>
    <row r="7" spans="2:51" ht="19.899999999999999" customHeight="1">
      <c r="B7" s="103" t="s">
        <v>319</v>
      </c>
      <c r="C7" s="104"/>
      <c r="D7" s="45">
        <v>138.5</v>
      </c>
      <c r="E7" s="45">
        <v>-6.9</v>
      </c>
      <c r="F7" s="45">
        <v>9.6999999999999993</v>
      </c>
      <c r="G7" s="45">
        <v>372.5</v>
      </c>
      <c r="H7" s="45">
        <v>0</v>
      </c>
      <c r="I7" s="45">
        <v>324.3</v>
      </c>
      <c r="J7" s="45">
        <v>-109.1</v>
      </c>
      <c r="K7" s="45">
        <v>189.6</v>
      </c>
      <c r="L7" s="45">
        <v>-475.6</v>
      </c>
      <c r="M7" s="45">
        <v>0</v>
      </c>
      <c r="N7" s="45">
        <v>117.8</v>
      </c>
      <c r="O7" s="45">
        <v>1254.0999999999999</v>
      </c>
      <c r="P7" s="105">
        <v>-120.8</v>
      </c>
      <c r="Q7" s="105">
        <v>-302</v>
      </c>
      <c r="R7" s="105">
        <v>-107.8</v>
      </c>
      <c r="S7" s="45">
        <v>-159.43</v>
      </c>
      <c r="T7" s="45">
        <v>-168.04</v>
      </c>
      <c r="U7" s="45">
        <v>-176.1</v>
      </c>
      <c r="V7" s="45">
        <v>-184.9</v>
      </c>
      <c r="W7" s="45">
        <v>-194.2</v>
      </c>
      <c r="X7" s="45">
        <v>-203.89699999999999</v>
      </c>
      <c r="Y7" s="45">
        <v>-214.09237331</v>
      </c>
      <c r="Z7" s="126">
        <v>0</v>
      </c>
      <c r="AA7" s="126">
        <v>0</v>
      </c>
      <c r="AB7" s="126">
        <v>0</v>
      </c>
      <c r="AC7" s="126">
        <v>0</v>
      </c>
      <c r="AD7" s="126">
        <v>0</v>
      </c>
      <c r="AE7" s="209">
        <v>0</v>
      </c>
      <c r="AF7" s="235">
        <v>0</v>
      </c>
      <c r="AG7" s="235">
        <v>0</v>
      </c>
      <c r="AH7" s="235">
        <v>0</v>
      </c>
      <c r="AI7" s="235"/>
      <c r="AJ7" s="235"/>
      <c r="AK7" s="235"/>
      <c r="AL7" s="235"/>
      <c r="AM7" s="235"/>
      <c r="AN7" s="235"/>
      <c r="AO7" s="235"/>
      <c r="AP7" s="235"/>
      <c r="AQ7" s="235"/>
      <c r="AR7" s="235"/>
      <c r="AS7" s="235"/>
      <c r="AT7" s="235"/>
      <c r="AU7" s="235"/>
      <c r="AV7" s="235"/>
      <c r="AW7" s="235"/>
      <c r="AX7" s="235"/>
    </row>
    <row r="8" spans="2:51" ht="19.899999999999999" customHeight="1">
      <c r="B8" s="103" t="s">
        <v>207</v>
      </c>
      <c r="C8" s="106"/>
      <c r="D8" s="45">
        <v>-19.8</v>
      </c>
      <c r="E8" s="45">
        <v>388.1</v>
      </c>
      <c r="F8" s="45">
        <v>-593.20000000000005</v>
      </c>
      <c r="G8" s="45">
        <v>-218.7</v>
      </c>
      <c r="H8" s="45">
        <v>79.8</v>
      </c>
      <c r="I8" s="45">
        <v>143.80000000000001</v>
      </c>
      <c r="J8" s="45">
        <v>-49.4</v>
      </c>
      <c r="K8" s="45">
        <v>75.3</v>
      </c>
      <c r="L8" s="45">
        <v>-539.70000000000005</v>
      </c>
      <c r="M8" s="45">
        <v>-928.84</v>
      </c>
      <c r="N8" s="45">
        <v>-251.8</v>
      </c>
      <c r="O8" s="45">
        <v>1468.98</v>
      </c>
      <c r="P8" s="45">
        <v>-417.9</v>
      </c>
      <c r="Q8" s="45">
        <v>-174</v>
      </c>
      <c r="R8" s="45">
        <v>-1086.9000000000001</v>
      </c>
      <c r="S8" s="45">
        <v>-758.6</v>
      </c>
      <c r="T8" s="45">
        <v>-387.3</v>
      </c>
      <c r="U8" s="45">
        <v>-538.20000000000005</v>
      </c>
      <c r="V8" s="45">
        <v>-224.6</v>
      </c>
      <c r="W8" s="45">
        <v>-119.4</v>
      </c>
      <c r="X8" s="45">
        <v>-1847.7650000000001</v>
      </c>
      <c r="Y8" s="102">
        <v>-920.57019224999976</v>
      </c>
      <c r="Z8" s="102">
        <v>-2025.41581378</v>
      </c>
      <c r="AA8" s="102">
        <v>1335.1922227199998</v>
      </c>
      <c r="AB8" s="102">
        <v>-1834.1341705164004</v>
      </c>
      <c r="AC8" s="102">
        <v>-1826.1627368600002</v>
      </c>
      <c r="AD8" s="102">
        <v>543.80027607999955</v>
      </c>
      <c r="AE8" s="208">
        <v>-4037.3890863299994</v>
      </c>
      <c r="AF8" s="235">
        <v>5871.8685120499995</v>
      </c>
      <c r="AG8" s="235">
        <v>-1359.5746173799998</v>
      </c>
      <c r="AH8" s="235">
        <v>-7818.3681771199963</v>
      </c>
      <c r="AI8" s="235"/>
      <c r="AJ8" s="235"/>
      <c r="AK8" s="235"/>
      <c r="AL8" s="235"/>
      <c r="AM8" s="235"/>
      <c r="AN8" s="235"/>
      <c r="AO8" s="235"/>
      <c r="AP8" s="235"/>
      <c r="AQ8" s="235"/>
      <c r="AR8" s="235"/>
      <c r="AS8" s="235"/>
      <c r="AT8" s="235"/>
      <c r="AU8" s="235"/>
      <c r="AV8" s="235"/>
      <c r="AW8" s="235"/>
      <c r="AX8" s="235"/>
    </row>
    <row r="9" spans="2:51" ht="19.899999999999999" customHeight="1">
      <c r="B9" s="103" t="s">
        <v>208</v>
      </c>
      <c r="C9" s="106"/>
      <c r="D9" s="45">
        <v>-16.2</v>
      </c>
      <c r="E9" s="45">
        <v>-95.9</v>
      </c>
      <c r="F9" s="45">
        <v>-628.5</v>
      </c>
      <c r="G9" s="45">
        <v>12.4</v>
      </c>
      <c r="H9" s="45">
        <v>96.6</v>
      </c>
      <c r="I9" s="45">
        <v>-1.7</v>
      </c>
      <c r="J9" s="45">
        <v>-50.5</v>
      </c>
      <c r="K9" s="45">
        <v>71.8</v>
      </c>
      <c r="L9" s="45">
        <v>-398.3</v>
      </c>
      <c r="M9" s="45">
        <v>-904.4</v>
      </c>
      <c r="N9" s="45">
        <v>1180.3</v>
      </c>
      <c r="O9" s="45">
        <v>29.84</v>
      </c>
      <c r="P9" s="45">
        <v>-446.8</v>
      </c>
      <c r="Q9" s="45">
        <v>-21.8</v>
      </c>
      <c r="R9" s="45">
        <v>-322.7</v>
      </c>
      <c r="S9" s="45">
        <v>-578.6</v>
      </c>
      <c r="T9" s="45">
        <v>-6</v>
      </c>
      <c r="U9" s="45">
        <v>-714.3</v>
      </c>
      <c r="V9" s="45">
        <v>-869.2</v>
      </c>
      <c r="W9" s="45">
        <v>1005.9</v>
      </c>
      <c r="X9" s="45">
        <v>-1429.1880000000001</v>
      </c>
      <c r="Y9" s="45">
        <v>-393.58084426999972</v>
      </c>
      <c r="Z9" s="45">
        <v>-1260.2015692699999</v>
      </c>
      <c r="AA9" s="45">
        <v>1724.7473284899997</v>
      </c>
      <c r="AB9" s="45">
        <v>-2896.9784770500005</v>
      </c>
      <c r="AC9" s="45">
        <v>-695.52468444000033</v>
      </c>
      <c r="AD9" s="45">
        <v>1969.8591806000004</v>
      </c>
      <c r="AE9" s="207">
        <v>1992.4374456699998</v>
      </c>
      <c r="AF9" s="235">
        <v>951.0888189700006</v>
      </c>
      <c r="AG9" s="235">
        <v>942.99261859000035</v>
      </c>
      <c r="AH9" s="235">
        <v>5.2522069000015108</v>
      </c>
      <c r="AI9" s="235"/>
      <c r="AJ9" s="235"/>
      <c r="AK9" s="235"/>
      <c r="AL9" s="235"/>
      <c r="AM9" s="235"/>
      <c r="AN9" s="235"/>
      <c r="AO9" s="235"/>
      <c r="AP9" s="235"/>
      <c r="AQ9" s="235"/>
      <c r="AR9" s="235"/>
      <c r="AS9" s="235"/>
      <c r="AT9" s="235"/>
      <c r="AU9" s="235"/>
      <c r="AV9" s="235"/>
      <c r="AW9" s="235"/>
      <c r="AX9" s="235"/>
    </row>
    <row r="10" spans="2:51" ht="19.899999999999999" customHeight="1">
      <c r="B10" s="103" t="s">
        <v>320</v>
      </c>
      <c r="C10" s="104"/>
      <c r="D10" s="45">
        <v>-3.6</v>
      </c>
      <c r="E10" s="45">
        <v>484</v>
      </c>
      <c r="F10" s="45">
        <v>35.299999999999997</v>
      </c>
      <c r="G10" s="45">
        <v>-231.1</v>
      </c>
      <c r="H10" s="45">
        <v>-16.8</v>
      </c>
      <c r="I10" s="45">
        <v>145.5</v>
      </c>
      <c r="J10" s="45">
        <v>1.1000000000000001</v>
      </c>
      <c r="K10" s="45">
        <v>3.5</v>
      </c>
      <c r="L10" s="45">
        <v>-141.4</v>
      </c>
      <c r="M10" s="45">
        <v>-24.44</v>
      </c>
      <c r="N10" s="45">
        <v>-1432.1</v>
      </c>
      <c r="O10" s="45">
        <v>1439.14</v>
      </c>
      <c r="P10" s="45">
        <v>28.9</v>
      </c>
      <c r="Q10" s="45">
        <v>-152.19999999999999</v>
      </c>
      <c r="R10" s="45">
        <v>-764.2</v>
      </c>
      <c r="S10" s="45">
        <v>-180</v>
      </c>
      <c r="T10" s="45">
        <v>-381.3</v>
      </c>
      <c r="U10" s="45">
        <v>176.1</v>
      </c>
      <c r="V10" s="45">
        <v>644.6</v>
      </c>
      <c r="W10" s="45">
        <v>-1125.3</v>
      </c>
      <c r="X10" s="45">
        <v>-418.577</v>
      </c>
      <c r="Y10" s="45">
        <v>-526.98934798000005</v>
      </c>
      <c r="Z10" s="45">
        <v>-765.21424451000019</v>
      </c>
      <c r="AA10" s="45">
        <v>-389.55510576999995</v>
      </c>
      <c r="AB10" s="45">
        <v>1062.8443065336</v>
      </c>
      <c r="AC10" s="45">
        <v>-1130.6380524199999</v>
      </c>
      <c r="AD10" s="45">
        <v>-1426.0589045200009</v>
      </c>
      <c r="AE10" s="207">
        <v>-6029.8265319999991</v>
      </c>
      <c r="AF10" s="235">
        <v>4920.7796930799987</v>
      </c>
      <c r="AG10" s="235">
        <v>-2302.5672359700002</v>
      </c>
      <c r="AH10" s="235">
        <v>-7823.6203840199978</v>
      </c>
      <c r="AI10" s="235"/>
      <c r="AJ10" s="235"/>
      <c r="AK10" s="235"/>
      <c r="AL10" s="235"/>
      <c r="AM10" s="235"/>
      <c r="AN10" s="235"/>
      <c r="AO10" s="235"/>
      <c r="AP10" s="235"/>
      <c r="AQ10" s="235"/>
      <c r="AR10" s="235"/>
      <c r="AS10" s="235"/>
      <c r="AT10" s="235"/>
      <c r="AU10" s="235"/>
      <c r="AV10" s="235"/>
      <c r="AW10" s="235"/>
      <c r="AX10" s="235"/>
    </row>
    <row r="11" spans="2:51" ht="19.899999999999999" customHeight="1">
      <c r="B11" s="103" t="s">
        <v>209</v>
      </c>
      <c r="C11" s="106"/>
      <c r="D11" s="45" t="s">
        <v>28</v>
      </c>
      <c r="E11" s="45" t="s">
        <v>28</v>
      </c>
      <c r="F11" s="45" t="s">
        <v>28</v>
      </c>
      <c r="G11" s="45" t="s">
        <v>28</v>
      </c>
      <c r="H11" s="45" t="s">
        <v>28</v>
      </c>
      <c r="I11" s="45" t="s">
        <v>28</v>
      </c>
      <c r="J11" s="45" t="s">
        <v>28</v>
      </c>
      <c r="K11" s="45" t="s">
        <v>28</v>
      </c>
      <c r="L11" s="45">
        <v>-59.9</v>
      </c>
      <c r="M11" s="45">
        <v>-232.14</v>
      </c>
      <c r="N11" s="45">
        <v>-63.5</v>
      </c>
      <c r="O11" s="107" t="s">
        <v>28</v>
      </c>
      <c r="P11" s="107" t="s">
        <v>28</v>
      </c>
      <c r="Q11" s="107" t="s">
        <v>28</v>
      </c>
      <c r="R11" s="107" t="s">
        <v>28</v>
      </c>
      <c r="S11" s="107" t="s">
        <v>28</v>
      </c>
      <c r="T11" s="126">
        <v>0</v>
      </c>
      <c r="U11" s="126">
        <v>0</v>
      </c>
      <c r="V11" s="126">
        <v>0</v>
      </c>
      <c r="W11" s="126">
        <v>0</v>
      </c>
      <c r="X11" s="126">
        <v>0</v>
      </c>
      <c r="Y11" s="126">
        <v>0</v>
      </c>
      <c r="Z11" s="126">
        <v>0</v>
      </c>
      <c r="AA11" s="126">
        <v>0</v>
      </c>
      <c r="AB11" s="126">
        <v>0</v>
      </c>
      <c r="AC11" s="126">
        <v>0</v>
      </c>
      <c r="AD11" s="126">
        <v>0</v>
      </c>
      <c r="AE11" s="126">
        <v>0</v>
      </c>
      <c r="AF11" s="126" t="s">
        <v>28</v>
      </c>
      <c r="AG11" s="126" t="s">
        <v>28</v>
      </c>
      <c r="AH11" s="126" t="s">
        <v>28</v>
      </c>
      <c r="AI11" s="235"/>
      <c r="AJ11" s="235"/>
      <c r="AK11" s="235"/>
      <c r="AL11" s="235"/>
      <c r="AM11" s="235"/>
      <c r="AN11" s="235"/>
      <c r="AO11" s="235"/>
      <c r="AP11" s="235"/>
      <c r="AQ11" s="235"/>
      <c r="AR11" s="235"/>
      <c r="AS11" s="235"/>
      <c r="AT11" s="235"/>
      <c r="AU11" s="235"/>
      <c r="AV11" s="235"/>
      <c r="AW11" s="235"/>
      <c r="AX11" s="235"/>
    </row>
    <row r="12" spans="2:51" ht="19.899999999999999" customHeight="1">
      <c r="B12" s="103" t="s">
        <v>210</v>
      </c>
      <c r="C12" s="106"/>
      <c r="D12" s="45" t="s">
        <v>28</v>
      </c>
      <c r="E12" s="45" t="s">
        <v>28</v>
      </c>
      <c r="F12" s="45" t="s">
        <v>28</v>
      </c>
      <c r="G12" s="45" t="s">
        <v>28</v>
      </c>
      <c r="H12" s="45" t="s">
        <v>28</v>
      </c>
      <c r="I12" s="45" t="s">
        <v>28</v>
      </c>
      <c r="J12" s="45" t="s">
        <v>28</v>
      </c>
      <c r="K12" s="45" t="s">
        <v>28</v>
      </c>
      <c r="L12" s="45" t="s">
        <v>28</v>
      </c>
      <c r="M12" s="45" t="s">
        <v>28</v>
      </c>
      <c r="N12" s="45">
        <v>132.6</v>
      </c>
      <c r="O12" s="107" t="s">
        <v>28</v>
      </c>
      <c r="P12" s="107" t="s">
        <v>28</v>
      </c>
      <c r="Q12" s="107" t="s">
        <v>28</v>
      </c>
      <c r="R12" s="107" t="s">
        <v>28</v>
      </c>
      <c r="S12" s="107" t="s">
        <v>28</v>
      </c>
      <c r="T12" s="126">
        <v>0</v>
      </c>
      <c r="U12" s="126">
        <v>0</v>
      </c>
      <c r="V12" s="126">
        <v>0</v>
      </c>
      <c r="W12" s="126">
        <v>0</v>
      </c>
      <c r="X12" s="126">
        <v>0</v>
      </c>
      <c r="Y12" s="126">
        <v>0</v>
      </c>
      <c r="Z12" s="126">
        <v>0</v>
      </c>
      <c r="AA12" s="126">
        <v>0</v>
      </c>
      <c r="AB12" s="126">
        <v>0</v>
      </c>
      <c r="AC12" s="126">
        <v>0</v>
      </c>
      <c r="AD12" s="126">
        <v>0</v>
      </c>
      <c r="AE12" s="126">
        <v>0</v>
      </c>
      <c r="AF12" s="126" t="s">
        <v>28</v>
      </c>
      <c r="AG12" s="126" t="s">
        <v>28</v>
      </c>
      <c r="AH12" s="126" t="s">
        <v>28</v>
      </c>
      <c r="AI12" s="235"/>
      <c r="AJ12" s="235"/>
      <c r="AK12" s="235"/>
      <c r="AL12" s="235"/>
      <c r="AM12" s="235"/>
      <c r="AN12" s="235"/>
      <c r="AO12" s="235"/>
      <c r="AP12" s="235"/>
      <c r="AQ12" s="235"/>
      <c r="AR12" s="235"/>
      <c r="AS12" s="235"/>
      <c r="AT12" s="235"/>
      <c r="AU12" s="235"/>
      <c r="AV12" s="235"/>
      <c r="AW12" s="235"/>
      <c r="AX12" s="235"/>
    </row>
    <row r="13" spans="2:51" ht="19.899999999999999" customHeight="1">
      <c r="B13" s="103" t="s">
        <v>211</v>
      </c>
      <c r="C13" s="106"/>
      <c r="D13" s="107" t="s">
        <v>28</v>
      </c>
      <c r="E13" s="107" t="s">
        <v>28</v>
      </c>
      <c r="F13" s="107" t="s">
        <v>28</v>
      </c>
      <c r="G13" s="107" t="s">
        <v>28</v>
      </c>
      <c r="H13" s="107" t="s">
        <v>28</v>
      </c>
      <c r="I13" s="107" t="s">
        <v>28</v>
      </c>
      <c r="J13" s="107" t="s">
        <v>28</v>
      </c>
      <c r="K13" s="107" t="s">
        <v>28</v>
      </c>
      <c r="L13" s="107">
        <v>52.3</v>
      </c>
      <c r="M13" s="107" t="s">
        <v>28</v>
      </c>
      <c r="N13" s="107" t="s">
        <v>28</v>
      </c>
      <c r="O13" s="107" t="s">
        <v>28</v>
      </c>
      <c r="P13" s="107" t="s">
        <v>28</v>
      </c>
      <c r="Q13" s="107" t="s">
        <v>28</v>
      </c>
      <c r="R13" s="107" t="s">
        <v>28</v>
      </c>
      <c r="S13" s="107" t="s">
        <v>28</v>
      </c>
      <c r="T13" s="126">
        <v>0</v>
      </c>
      <c r="U13" s="126">
        <v>0</v>
      </c>
      <c r="V13" s="126">
        <v>0</v>
      </c>
      <c r="W13" s="126">
        <v>0</v>
      </c>
      <c r="X13" s="126">
        <v>0</v>
      </c>
      <c r="Y13" s="126">
        <v>0</v>
      </c>
      <c r="Z13" s="126">
        <v>0</v>
      </c>
      <c r="AA13" s="126">
        <v>0</v>
      </c>
      <c r="AB13" s="126">
        <v>0</v>
      </c>
      <c r="AC13" s="126">
        <v>0</v>
      </c>
      <c r="AD13" s="126">
        <v>0</v>
      </c>
      <c r="AE13" s="126">
        <v>0</v>
      </c>
      <c r="AF13" s="126" t="s">
        <v>28</v>
      </c>
      <c r="AG13" s="126" t="s">
        <v>28</v>
      </c>
      <c r="AH13" s="126" t="s">
        <v>28</v>
      </c>
      <c r="AI13" s="235"/>
      <c r="AJ13" s="235"/>
      <c r="AK13" s="235"/>
      <c r="AL13" s="235"/>
      <c r="AM13" s="235"/>
      <c r="AN13" s="235"/>
      <c r="AO13" s="235"/>
      <c r="AP13" s="235"/>
      <c r="AQ13" s="235"/>
      <c r="AR13" s="235"/>
      <c r="AS13" s="235"/>
      <c r="AT13" s="235"/>
      <c r="AU13" s="235"/>
      <c r="AV13" s="235"/>
      <c r="AW13" s="235"/>
      <c r="AX13" s="235"/>
    </row>
    <row r="14" spans="2:51" ht="19.899999999999999" customHeight="1">
      <c r="B14" s="103" t="s">
        <v>445</v>
      </c>
      <c r="C14" s="106"/>
      <c r="D14" s="107" t="s">
        <v>28</v>
      </c>
      <c r="E14" s="107" t="s">
        <v>28</v>
      </c>
      <c r="F14" s="107" t="s">
        <v>28</v>
      </c>
      <c r="G14" s="107" t="s">
        <v>28</v>
      </c>
      <c r="H14" s="107" t="s">
        <v>28</v>
      </c>
      <c r="I14" s="107" t="s">
        <v>28</v>
      </c>
      <c r="J14" s="107" t="s">
        <v>28</v>
      </c>
      <c r="K14" s="107" t="s">
        <v>28</v>
      </c>
      <c r="L14" s="107" t="s">
        <v>28</v>
      </c>
      <c r="M14" s="107" t="s">
        <v>28</v>
      </c>
      <c r="N14" s="107" t="s">
        <v>28</v>
      </c>
      <c r="O14" s="107" t="s">
        <v>28</v>
      </c>
      <c r="P14" s="107" t="s">
        <v>28</v>
      </c>
      <c r="Q14" s="107" t="s">
        <v>28</v>
      </c>
      <c r="R14" s="107" t="s">
        <v>28</v>
      </c>
      <c r="S14" s="107" t="s">
        <v>28</v>
      </c>
      <c r="T14" s="126">
        <v>0</v>
      </c>
      <c r="U14" s="126">
        <v>0</v>
      </c>
      <c r="V14" s="126">
        <v>0</v>
      </c>
      <c r="W14" s="126">
        <v>0</v>
      </c>
      <c r="X14" s="126">
        <v>0</v>
      </c>
      <c r="Y14" s="126">
        <v>0</v>
      </c>
      <c r="Z14" s="126">
        <v>0</v>
      </c>
      <c r="AA14" s="126">
        <v>0</v>
      </c>
      <c r="AB14" s="126">
        <v>0</v>
      </c>
      <c r="AC14" s="126">
        <v>0</v>
      </c>
      <c r="AD14" s="235">
        <v>-96.3</v>
      </c>
      <c r="AE14" s="126">
        <v>0</v>
      </c>
      <c r="AF14" s="126" t="s">
        <v>28</v>
      </c>
      <c r="AG14" s="126" t="s">
        <v>28</v>
      </c>
      <c r="AH14" s="126" t="s">
        <v>28</v>
      </c>
      <c r="AI14" s="235"/>
      <c r="AJ14" s="235"/>
      <c r="AK14" s="235"/>
      <c r="AL14" s="235"/>
      <c r="AM14" s="235"/>
      <c r="AN14" s="235"/>
      <c r="AO14" s="235"/>
      <c r="AP14" s="235"/>
      <c r="AQ14" s="235"/>
      <c r="AR14" s="235"/>
      <c r="AS14" s="235"/>
      <c r="AT14" s="235"/>
      <c r="AU14" s="235"/>
      <c r="AV14" s="235"/>
      <c r="AW14" s="235"/>
      <c r="AX14" s="235"/>
    </row>
    <row r="15" spans="2:51" ht="19.899999999999999" customHeight="1">
      <c r="B15" s="103" t="s">
        <v>212</v>
      </c>
      <c r="C15" s="106"/>
      <c r="D15" s="107" t="s">
        <v>28</v>
      </c>
      <c r="E15" s="107" t="s">
        <v>28</v>
      </c>
      <c r="F15" s="107" t="s">
        <v>28</v>
      </c>
      <c r="G15" s="107" t="s">
        <v>28</v>
      </c>
      <c r="H15" s="107" t="s">
        <v>28</v>
      </c>
      <c r="I15" s="107" t="s">
        <v>28</v>
      </c>
      <c r="J15" s="107" t="s">
        <v>28</v>
      </c>
      <c r="K15" s="107" t="s">
        <v>28</v>
      </c>
      <c r="L15" s="107" t="s">
        <v>28</v>
      </c>
      <c r="M15" s="107" t="s">
        <v>28</v>
      </c>
      <c r="N15" s="107" t="s">
        <v>28</v>
      </c>
      <c r="O15" s="107" t="s">
        <v>28</v>
      </c>
      <c r="P15" s="107" t="s">
        <v>28</v>
      </c>
      <c r="Q15" s="107" t="s">
        <v>28</v>
      </c>
      <c r="R15" s="45">
        <v>-893.9</v>
      </c>
      <c r="S15" s="45">
        <v>-571.94000000000005</v>
      </c>
      <c r="T15" s="45">
        <v>-600.64</v>
      </c>
      <c r="U15" s="45">
        <v>-507.28</v>
      </c>
      <c r="V15" s="45">
        <v>-23.7</v>
      </c>
      <c r="W15" s="45">
        <v>-49.14</v>
      </c>
      <c r="X15" s="45">
        <v>-51.575000000000003</v>
      </c>
      <c r="Y15" s="45">
        <v>-53.504379800000002</v>
      </c>
      <c r="Z15" s="45">
        <v>-106.83854519319928</v>
      </c>
      <c r="AA15" s="45">
        <v>-162.66501199999999</v>
      </c>
      <c r="AB15" s="45">
        <v>-170.92716105439001</v>
      </c>
      <c r="AC15" s="45">
        <v>-179.4327245107547</v>
      </c>
      <c r="AD15" s="45">
        <v>-242.26444136981999</v>
      </c>
      <c r="AE15" s="207">
        <v>-310.89094125317996</v>
      </c>
      <c r="AF15" s="235">
        <v>-330.36643520083999</v>
      </c>
      <c r="AG15" s="235">
        <v>-343.84191280792334</v>
      </c>
      <c r="AH15" s="235">
        <v>-419.89362626549246</v>
      </c>
      <c r="AI15" s="235"/>
      <c r="AJ15" s="235"/>
      <c r="AK15" s="235"/>
      <c r="AL15" s="235"/>
      <c r="AM15" s="235"/>
      <c r="AN15" s="235"/>
      <c r="AO15" s="235"/>
      <c r="AP15" s="235"/>
      <c r="AQ15" s="235"/>
      <c r="AR15" s="235"/>
      <c r="AS15" s="235"/>
      <c r="AT15" s="235"/>
      <c r="AU15" s="235"/>
      <c r="AV15" s="235"/>
      <c r="AW15" s="235"/>
      <c r="AX15" s="235"/>
    </row>
    <row r="16" spans="2:51" ht="19.899999999999999" customHeight="1">
      <c r="B16" s="103" t="s">
        <v>213</v>
      </c>
      <c r="C16" s="106"/>
      <c r="D16" s="107" t="s">
        <v>28</v>
      </c>
      <c r="E16" s="107" t="s">
        <v>28</v>
      </c>
      <c r="F16" s="107" t="s">
        <v>28</v>
      </c>
      <c r="G16" s="107" t="s">
        <v>28</v>
      </c>
      <c r="H16" s="107" t="s">
        <v>28</v>
      </c>
      <c r="I16" s="107" t="s">
        <v>28</v>
      </c>
      <c r="J16" s="107" t="s">
        <v>28</v>
      </c>
      <c r="K16" s="107" t="s">
        <v>28</v>
      </c>
      <c r="L16" s="107" t="s">
        <v>28</v>
      </c>
      <c r="M16" s="107" t="s">
        <v>28</v>
      </c>
      <c r="N16" s="107" t="s">
        <v>28</v>
      </c>
      <c r="O16" s="107" t="s">
        <v>28</v>
      </c>
      <c r="P16" s="107" t="s">
        <v>28</v>
      </c>
      <c r="Q16" s="45">
        <v>-1.6</v>
      </c>
      <c r="R16" s="107" t="s">
        <v>28</v>
      </c>
      <c r="S16" s="107" t="s">
        <v>28</v>
      </c>
      <c r="T16" s="126">
        <v>0</v>
      </c>
      <c r="U16" s="126">
        <v>0</v>
      </c>
      <c r="V16" s="126">
        <v>0</v>
      </c>
      <c r="W16" s="126">
        <v>0</v>
      </c>
      <c r="X16" s="126">
        <v>0</v>
      </c>
      <c r="Y16" s="126">
        <v>0</v>
      </c>
      <c r="Z16" s="126">
        <v>0</v>
      </c>
      <c r="AA16" s="126">
        <v>0</v>
      </c>
      <c r="AB16" s="126">
        <v>0</v>
      </c>
      <c r="AC16" s="126">
        <v>0</v>
      </c>
      <c r="AD16" s="126">
        <v>0</v>
      </c>
      <c r="AE16" s="126">
        <v>0</v>
      </c>
      <c r="AF16" s="126">
        <v>0</v>
      </c>
      <c r="AG16" s="126" t="s">
        <v>28</v>
      </c>
      <c r="AH16" s="126" t="s">
        <v>28</v>
      </c>
      <c r="AI16" s="235"/>
      <c r="AJ16" s="235"/>
      <c r="AK16" s="235"/>
      <c r="AL16" s="235"/>
      <c r="AM16" s="235"/>
      <c r="AN16" s="235"/>
      <c r="AO16" s="235"/>
      <c r="AP16" s="235"/>
      <c r="AQ16" s="235"/>
      <c r="AR16" s="235"/>
      <c r="AS16" s="235"/>
      <c r="AT16" s="235"/>
      <c r="AU16" s="235"/>
      <c r="AV16" s="235"/>
      <c r="AW16" s="235"/>
      <c r="AX16" s="235"/>
    </row>
    <row r="17" spans="2:50" ht="19.899999999999999" customHeight="1">
      <c r="B17" s="103" t="s">
        <v>214</v>
      </c>
      <c r="C17" s="106"/>
      <c r="D17" s="107" t="s">
        <v>28</v>
      </c>
      <c r="E17" s="107" t="s">
        <v>28</v>
      </c>
      <c r="F17" s="107" t="s">
        <v>28</v>
      </c>
      <c r="G17" s="107" t="s">
        <v>28</v>
      </c>
      <c r="H17" s="107" t="s">
        <v>28</v>
      </c>
      <c r="I17" s="107" t="s">
        <v>28</v>
      </c>
      <c r="J17" s="107" t="s">
        <v>28</v>
      </c>
      <c r="K17" s="107" t="s">
        <v>28</v>
      </c>
      <c r="L17" s="107" t="s">
        <v>28</v>
      </c>
      <c r="M17" s="107" t="s">
        <v>28</v>
      </c>
      <c r="N17" s="107" t="s">
        <v>28</v>
      </c>
      <c r="O17" s="107" t="s">
        <v>28</v>
      </c>
      <c r="P17" s="107" t="s">
        <v>28</v>
      </c>
      <c r="Q17" s="107" t="s">
        <v>28</v>
      </c>
      <c r="R17" s="107" t="s">
        <v>28</v>
      </c>
      <c r="S17" s="107" t="s">
        <v>28</v>
      </c>
      <c r="T17" s="126">
        <v>0</v>
      </c>
      <c r="U17" s="126">
        <v>0</v>
      </c>
      <c r="V17" s="126">
        <v>0</v>
      </c>
      <c r="W17" s="126">
        <v>0</v>
      </c>
      <c r="X17" s="126">
        <v>0</v>
      </c>
      <c r="Y17" s="45">
        <v>-250.88</v>
      </c>
      <c r="Z17" s="45">
        <v>-260</v>
      </c>
      <c r="AA17" s="45">
        <v>-304</v>
      </c>
      <c r="AB17" s="45">
        <v>-338</v>
      </c>
      <c r="AC17" s="45">
        <v>-373.40230176999466</v>
      </c>
      <c r="AD17" s="45">
        <v>-392.1</v>
      </c>
      <c r="AE17" s="207">
        <v>-674.27619860999994</v>
      </c>
      <c r="AF17" s="235">
        <v>-181.63100440000002</v>
      </c>
      <c r="AG17" s="235">
        <v>-21.98355896</v>
      </c>
      <c r="AH17" s="235">
        <v>-31.845556350000003</v>
      </c>
      <c r="AI17" s="235"/>
      <c r="AJ17" s="235"/>
      <c r="AK17" s="235"/>
      <c r="AL17" s="235"/>
      <c r="AM17" s="235"/>
      <c r="AN17" s="235"/>
      <c r="AO17" s="235"/>
      <c r="AP17" s="235"/>
      <c r="AQ17" s="235"/>
      <c r="AR17" s="235"/>
      <c r="AS17" s="235"/>
      <c r="AT17" s="235"/>
      <c r="AU17" s="235"/>
      <c r="AV17" s="235"/>
      <c r="AW17" s="235"/>
      <c r="AX17" s="235"/>
    </row>
    <row r="18" spans="2:50" ht="19.899999999999999" customHeight="1">
      <c r="B18" s="103" t="s">
        <v>215</v>
      </c>
      <c r="C18" s="106"/>
      <c r="D18" s="107" t="s">
        <v>28</v>
      </c>
      <c r="E18" s="107" t="s">
        <v>28</v>
      </c>
      <c r="F18" s="107" t="s">
        <v>28</v>
      </c>
      <c r="G18" s="107" t="s">
        <v>28</v>
      </c>
      <c r="H18" s="107" t="s">
        <v>28</v>
      </c>
      <c r="I18" s="107" t="s">
        <v>28</v>
      </c>
      <c r="J18" s="107" t="s">
        <v>28</v>
      </c>
      <c r="K18" s="107" t="s">
        <v>28</v>
      </c>
      <c r="L18" s="107" t="s">
        <v>28</v>
      </c>
      <c r="M18" s="107" t="s">
        <v>28</v>
      </c>
      <c r="N18" s="107" t="s">
        <v>28</v>
      </c>
      <c r="O18" s="107" t="s">
        <v>28</v>
      </c>
      <c r="P18" s="45">
        <v>-860.2</v>
      </c>
      <c r="Q18" s="45">
        <v>-552.79999999999995</v>
      </c>
      <c r="R18" s="45">
        <v>-1135.7</v>
      </c>
      <c r="S18" s="45">
        <v>66</v>
      </c>
      <c r="T18" s="45">
        <v>-163.30000000000001</v>
      </c>
      <c r="U18" s="45">
        <v>-1167.26</v>
      </c>
      <c r="V18" s="45">
        <v>1365.2</v>
      </c>
      <c r="W18" s="45">
        <v>-461.54</v>
      </c>
      <c r="X18" s="45">
        <v>-100.76300000000001</v>
      </c>
      <c r="Y18" s="45">
        <v>-113.8983396268668</v>
      </c>
      <c r="Z18" s="45">
        <v>-121.47238282209582</v>
      </c>
      <c r="AA18" s="45">
        <v>-171.94868474788859</v>
      </c>
      <c r="AB18" s="45">
        <v>-668.34713663404045</v>
      </c>
      <c r="AC18" s="45">
        <v>-183.61417580385023</v>
      </c>
      <c r="AD18" s="45">
        <v>-733.57686251315727</v>
      </c>
      <c r="AE18" s="207">
        <v>64.342544359544263</v>
      </c>
      <c r="AF18" s="235">
        <v>4120.8517027507551</v>
      </c>
      <c r="AG18" s="235">
        <v>196.10020784835797</v>
      </c>
      <c r="AH18" s="235">
        <v>-61.332711074988538</v>
      </c>
      <c r="AI18" s="235"/>
      <c r="AJ18" s="235"/>
      <c r="AK18" s="235"/>
      <c r="AL18" s="235"/>
      <c r="AM18" s="235"/>
      <c r="AN18" s="235"/>
      <c r="AO18" s="235"/>
      <c r="AP18" s="235"/>
      <c r="AQ18" s="235"/>
      <c r="AR18" s="235"/>
      <c r="AS18" s="235"/>
      <c r="AT18" s="235"/>
      <c r="AU18" s="235"/>
      <c r="AV18" s="235"/>
      <c r="AW18" s="235"/>
      <c r="AX18" s="235"/>
    </row>
    <row r="19" spans="2:50" s="110" customFormat="1" ht="19.899999999999999" customHeight="1">
      <c r="B19" s="108" t="s">
        <v>432</v>
      </c>
      <c r="C19" s="109"/>
      <c r="D19" s="43">
        <v>118.7</v>
      </c>
      <c r="E19" s="43">
        <v>381.2</v>
      </c>
      <c r="F19" s="43">
        <v>-583.5</v>
      </c>
      <c r="G19" s="43">
        <v>153.80000000000001</v>
      </c>
      <c r="H19" s="43">
        <v>79.8</v>
      </c>
      <c r="I19" s="43">
        <v>468.1</v>
      </c>
      <c r="J19" s="43">
        <v>-158.5</v>
      </c>
      <c r="K19" s="43">
        <v>264.89999999999998</v>
      </c>
      <c r="L19" s="43">
        <v>-1022.9</v>
      </c>
      <c r="M19" s="43">
        <v>-1160.98</v>
      </c>
      <c r="N19" s="43">
        <v>-64.899999999999949</v>
      </c>
      <c r="O19" s="43">
        <v>2723.08</v>
      </c>
      <c r="P19" s="43">
        <v>-1398.9</v>
      </c>
      <c r="Q19" s="43">
        <v>-1030.4000000000001</v>
      </c>
      <c r="R19" s="43">
        <v>-3224.3</v>
      </c>
      <c r="S19" s="43">
        <v>-1423.97</v>
      </c>
      <c r="T19" s="43">
        <v>-1319.28</v>
      </c>
      <c r="U19" s="43">
        <v>-2388.84</v>
      </c>
      <c r="V19" s="43">
        <v>931.99999999999989</v>
      </c>
      <c r="W19" s="43">
        <v>-824.28</v>
      </c>
      <c r="X19" s="43">
        <v>-2204</v>
      </c>
      <c r="Y19" s="43">
        <v>-1552.9452849868667</v>
      </c>
      <c r="Z19" s="43">
        <v>-2513.7267417952953</v>
      </c>
      <c r="AA19" s="43">
        <v>696.57852597211127</v>
      </c>
      <c r="AB19" s="43">
        <v>-3011.408468204831</v>
      </c>
      <c r="AC19" s="43">
        <v>-2562.6119389445998</v>
      </c>
      <c r="AD19" s="236">
        <v>-920.44102780297771</v>
      </c>
      <c r="AE19" s="205">
        <v>-4958.2136818336348</v>
      </c>
      <c r="AF19" s="237">
        <v>9480.7227751999144</v>
      </c>
      <c r="AG19" s="237">
        <v>-1529.2998812995652</v>
      </c>
      <c r="AH19" s="237">
        <v>-8331.4400708104768</v>
      </c>
      <c r="AI19" s="235"/>
      <c r="AJ19" s="235"/>
      <c r="AK19" s="235"/>
      <c r="AL19" s="235"/>
      <c r="AM19" s="235"/>
      <c r="AN19" s="235"/>
      <c r="AO19" s="235"/>
      <c r="AP19" s="235"/>
      <c r="AQ19" s="235"/>
      <c r="AR19" s="235"/>
      <c r="AS19" s="235"/>
      <c r="AT19" s="235"/>
      <c r="AU19" s="235"/>
      <c r="AV19" s="235"/>
      <c r="AW19" s="235"/>
      <c r="AX19" s="235"/>
    </row>
    <row r="20" spans="2:50" ht="10.5" customHeight="1" thickBot="1">
      <c r="B20" s="111"/>
      <c r="C20" s="111"/>
      <c r="D20" s="111"/>
      <c r="E20" s="111"/>
      <c r="F20" s="111"/>
      <c r="G20" s="111"/>
      <c r="H20" s="111"/>
      <c r="I20" s="111"/>
      <c r="J20" s="111"/>
      <c r="K20" s="111"/>
      <c r="L20" s="111"/>
      <c r="M20" s="111"/>
      <c r="N20" s="112"/>
      <c r="O20" s="112"/>
      <c r="P20" s="112"/>
      <c r="Q20" s="112"/>
      <c r="R20" s="112"/>
      <c r="S20" s="112"/>
      <c r="T20" s="112"/>
      <c r="U20" s="112"/>
      <c r="V20" s="112"/>
      <c r="W20" s="112"/>
      <c r="X20" s="112"/>
      <c r="Y20" s="112"/>
      <c r="Z20" s="112"/>
      <c r="AA20" s="112"/>
      <c r="AB20" s="112"/>
      <c r="AC20" s="112"/>
      <c r="AD20" s="112"/>
      <c r="AE20" s="112"/>
      <c r="AF20" s="112"/>
      <c r="AG20" s="112"/>
      <c r="AH20" s="112"/>
      <c r="AI20" s="235"/>
      <c r="AJ20" s="235"/>
      <c r="AK20" s="235"/>
      <c r="AL20" s="235"/>
      <c r="AM20" s="235"/>
      <c r="AN20" s="235"/>
      <c r="AO20" s="235"/>
      <c r="AP20" s="235"/>
      <c r="AQ20" s="235"/>
      <c r="AR20" s="235"/>
      <c r="AS20" s="235"/>
      <c r="AT20" s="235"/>
      <c r="AU20" s="235"/>
    </row>
    <row r="21" spans="2:50" ht="18" customHeight="1">
      <c r="B21" s="94" t="s">
        <v>31</v>
      </c>
      <c r="C21" s="64" t="s">
        <v>298</v>
      </c>
      <c r="D21" s="64"/>
      <c r="E21" s="64"/>
      <c r="F21" s="64"/>
      <c r="G21" s="64"/>
      <c r="H21" s="64"/>
      <c r="I21" s="64"/>
      <c r="J21" s="64"/>
      <c r="K21" s="64"/>
      <c r="L21" s="64"/>
      <c r="M21" s="64"/>
      <c r="N21" s="113"/>
      <c r="O21" s="113"/>
      <c r="P21" s="113"/>
      <c r="Q21" s="113"/>
      <c r="R21" s="113"/>
      <c r="S21" s="113"/>
      <c r="T21" s="113"/>
      <c r="U21" s="113"/>
      <c r="V21" s="113"/>
      <c r="W21" s="113"/>
      <c r="X21" s="113"/>
    </row>
    <row r="22" spans="2:50" ht="18" customHeight="1">
      <c r="B22" s="94" t="s">
        <v>32</v>
      </c>
      <c r="C22" s="64" t="s">
        <v>377</v>
      </c>
      <c r="D22" s="64"/>
      <c r="E22" s="64"/>
      <c r="F22" s="64"/>
      <c r="G22" s="64"/>
      <c r="H22" s="64"/>
      <c r="I22" s="64"/>
      <c r="J22" s="64"/>
      <c r="K22" s="64"/>
      <c r="L22" s="64"/>
      <c r="M22" s="64"/>
      <c r="N22" s="113"/>
      <c r="O22" s="113"/>
      <c r="P22" s="113"/>
      <c r="Q22" s="113"/>
      <c r="R22" s="113"/>
      <c r="S22" s="113"/>
      <c r="T22" s="113"/>
      <c r="U22" s="113"/>
      <c r="V22" s="113"/>
      <c r="W22" s="113"/>
      <c r="X22" s="113"/>
    </row>
    <row r="23" spans="2:50" ht="18" customHeight="1">
      <c r="B23" s="94" t="s">
        <v>33</v>
      </c>
      <c r="C23" s="64" t="s">
        <v>299</v>
      </c>
      <c r="D23" s="64"/>
      <c r="E23" s="64"/>
      <c r="F23" s="64"/>
      <c r="G23" s="64"/>
      <c r="H23" s="64"/>
      <c r="I23" s="64"/>
      <c r="J23" s="64"/>
      <c r="K23" s="64"/>
      <c r="L23" s="64"/>
      <c r="M23" s="64"/>
      <c r="N23" s="113"/>
      <c r="O23" s="113"/>
      <c r="P23" s="113"/>
      <c r="Q23" s="113"/>
      <c r="R23" s="113"/>
      <c r="S23" s="113"/>
      <c r="T23" s="113"/>
      <c r="U23" s="113"/>
      <c r="V23" s="113"/>
      <c r="W23" s="113"/>
      <c r="X23" s="113"/>
    </row>
    <row r="24" spans="2:50" ht="18" customHeight="1">
      <c r="B24" s="50" t="s">
        <v>269</v>
      </c>
      <c r="C24" s="64" t="s">
        <v>300</v>
      </c>
      <c r="D24" s="64"/>
      <c r="E24" s="64"/>
      <c r="F24" s="64"/>
      <c r="G24" s="64"/>
      <c r="H24" s="64"/>
      <c r="I24" s="64"/>
      <c r="J24" s="64"/>
      <c r="K24" s="64"/>
      <c r="L24" s="64"/>
      <c r="M24" s="64"/>
      <c r="N24" s="113"/>
      <c r="O24" s="113"/>
      <c r="P24" s="113"/>
      <c r="Q24" s="113"/>
      <c r="R24" s="113"/>
      <c r="S24" s="113"/>
      <c r="T24" s="172"/>
      <c r="U24" s="172"/>
      <c r="V24" s="172"/>
      <c r="W24" s="172"/>
      <c r="X24" s="172"/>
      <c r="Y24" s="172"/>
      <c r="Z24" s="172"/>
      <c r="AA24" s="172"/>
      <c r="AB24" s="172"/>
      <c r="AC24" s="172"/>
      <c r="AD24" s="172"/>
      <c r="AE24" s="172"/>
    </row>
    <row r="25" spans="2:50" ht="18" customHeight="1">
      <c r="B25" s="51" t="s">
        <v>268</v>
      </c>
      <c r="C25" s="64" t="s">
        <v>301</v>
      </c>
      <c r="D25" s="64"/>
      <c r="E25" s="64"/>
      <c r="F25" s="64"/>
      <c r="G25" s="64"/>
      <c r="H25" s="64"/>
      <c r="I25" s="64"/>
      <c r="J25" s="64"/>
      <c r="K25" s="64"/>
      <c r="L25" s="64"/>
      <c r="M25" s="64"/>
      <c r="T25" s="172"/>
      <c r="U25" s="172"/>
      <c r="V25" s="172"/>
      <c r="W25" s="172"/>
      <c r="X25" s="172"/>
      <c r="Y25" s="172"/>
      <c r="Z25" s="172"/>
      <c r="AA25" s="172"/>
      <c r="AB25" s="172"/>
      <c r="AC25" s="172"/>
      <c r="AD25" s="172"/>
      <c r="AE25" s="172"/>
    </row>
    <row r="26" spans="2:50" ht="18" customHeight="1">
      <c r="T26" s="172"/>
      <c r="U26" s="172"/>
      <c r="V26" s="172"/>
      <c r="W26" s="172"/>
      <c r="X26" s="172"/>
      <c r="Y26" s="172"/>
      <c r="Z26" s="172"/>
      <c r="AA26" s="172"/>
      <c r="AB26" s="172"/>
      <c r="AC26" s="172"/>
      <c r="AD26" s="172"/>
      <c r="AE26" s="172"/>
    </row>
    <row r="27" spans="2:50" ht="19.899999999999999" customHeight="1">
      <c r="T27" s="172"/>
      <c r="U27" s="172"/>
      <c r="V27" s="172"/>
      <c r="W27" s="172"/>
      <c r="X27" s="172"/>
      <c r="Y27" s="172"/>
      <c r="Z27" s="172"/>
      <c r="AA27" s="172"/>
      <c r="AB27" s="172"/>
      <c r="AC27" s="172"/>
      <c r="AD27" s="172"/>
      <c r="AE27" s="172"/>
    </row>
    <row r="28" spans="2:50" ht="19.899999999999999" customHeight="1">
      <c r="C28" s="219"/>
      <c r="T28" s="172"/>
      <c r="U28" s="172"/>
      <c r="V28" s="172"/>
      <c r="W28" s="172"/>
      <c r="X28" s="172"/>
      <c r="Y28" s="172"/>
      <c r="Z28" s="172"/>
      <c r="AA28" s="172"/>
      <c r="AB28" s="172"/>
      <c r="AC28" s="172"/>
      <c r="AD28" s="172"/>
      <c r="AE28" s="172"/>
    </row>
    <row r="29" spans="2:50" ht="19.899999999999999" customHeight="1">
      <c r="C29" s="219"/>
      <c r="T29" s="172"/>
      <c r="U29" s="172"/>
      <c r="V29" s="172"/>
      <c r="W29" s="172"/>
      <c r="X29" s="172"/>
      <c r="Y29" s="172"/>
      <c r="Z29" s="172"/>
      <c r="AA29" s="172"/>
      <c r="AB29" s="172"/>
      <c r="AC29" s="172"/>
      <c r="AD29" s="172"/>
      <c r="AE29" s="172"/>
    </row>
    <row r="30" spans="2:50" ht="19.899999999999999" customHeight="1">
      <c r="C30" s="219"/>
      <c r="T30" s="172"/>
      <c r="U30" s="172"/>
      <c r="V30" s="172"/>
      <c r="W30" s="172"/>
      <c r="X30" s="172"/>
      <c r="Y30" s="172"/>
      <c r="Z30" s="172"/>
      <c r="AA30" s="172"/>
      <c r="AB30" s="172"/>
      <c r="AC30" s="172"/>
      <c r="AD30" s="172"/>
      <c r="AE30" s="172"/>
    </row>
    <row r="31" spans="2:50" ht="19.899999999999999" customHeight="1">
      <c r="C31" s="219"/>
      <c r="T31" s="172"/>
      <c r="U31" s="172"/>
      <c r="V31" s="172"/>
      <c r="W31" s="172"/>
      <c r="X31" s="172"/>
      <c r="Y31" s="172"/>
      <c r="Z31" s="172"/>
      <c r="AA31" s="172"/>
      <c r="AB31" s="172"/>
      <c r="AC31" s="172"/>
      <c r="AD31" s="172"/>
      <c r="AE31" s="172"/>
    </row>
    <row r="32" spans="2:50" ht="19.899999999999999" customHeight="1">
      <c r="C32" s="219"/>
      <c r="T32" s="172"/>
      <c r="U32" s="172"/>
      <c r="V32" s="172"/>
      <c r="W32" s="172"/>
      <c r="X32" s="172"/>
      <c r="Y32" s="172"/>
      <c r="Z32" s="172"/>
      <c r="AA32" s="172"/>
      <c r="AB32" s="172"/>
      <c r="AC32" s="172"/>
      <c r="AD32" s="172"/>
      <c r="AE32" s="172"/>
    </row>
    <row r="33" spans="20:31" ht="19.899999999999999" customHeight="1">
      <c r="T33" s="172"/>
      <c r="U33" s="172"/>
      <c r="V33" s="172"/>
      <c r="W33" s="172"/>
      <c r="X33" s="172"/>
      <c r="Y33" s="172"/>
      <c r="Z33" s="172"/>
      <c r="AA33" s="172"/>
      <c r="AB33" s="172"/>
      <c r="AC33" s="172"/>
      <c r="AD33" s="172"/>
      <c r="AE33" s="172"/>
    </row>
    <row r="34" spans="20:31" ht="19.899999999999999" customHeight="1">
      <c r="T34" s="172"/>
      <c r="U34" s="172"/>
      <c r="V34" s="172"/>
      <c r="W34" s="172"/>
      <c r="X34" s="172"/>
      <c r="Y34" s="172"/>
      <c r="Z34" s="172"/>
      <c r="AA34" s="172"/>
      <c r="AB34" s="172"/>
      <c r="AC34" s="172"/>
      <c r="AD34" s="172"/>
      <c r="AE34" s="172"/>
    </row>
    <row r="35" spans="20:31" ht="19.899999999999999" customHeight="1">
      <c r="T35" s="172"/>
      <c r="U35" s="172"/>
      <c r="V35" s="172"/>
      <c r="W35" s="172"/>
      <c r="X35" s="172"/>
      <c r="Y35" s="172"/>
      <c r="Z35" s="172"/>
      <c r="AA35" s="172"/>
      <c r="AB35" s="172"/>
      <c r="AC35" s="172"/>
      <c r="AD35" s="172"/>
      <c r="AE35" s="172"/>
    </row>
    <row r="36" spans="20:31" ht="19.899999999999999" customHeight="1">
      <c r="T36" s="172"/>
      <c r="U36" s="172"/>
      <c r="V36" s="172"/>
      <c r="W36" s="172"/>
      <c r="X36" s="172"/>
      <c r="Y36" s="172"/>
      <c r="Z36" s="172"/>
      <c r="AA36" s="172"/>
      <c r="AB36" s="172"/>
      <c r="AC36" s="172"/>
      <c r="AD36" s="172"/>
      <c r="AE36" s="172"/>
    </row>
    <row r="37" spans="20:31" ht="19.899999999999999" customHeight="1">
      <c r="T37" s="172"/>
      <c r="U37" s="172"/>
      <c r="V37" s="172"/>
      <c r="W37" s="172"/>
      <c r="X37" s="172"/>
      <c r="Y37" s="172"/>
      <c r="Z37" s="172"/>
      <c r="AA37" s="172"/>
      <c r="AB37" s="172"/>
      <c r="AC37" s="172"/>
      <c r="AD37" s="172"/>
      <c r="AE37" s="172"/>
    </row>
    <row r="38" spans="20:31" ht="19.899999999999999" customHeight="1">
      <c r="T38" s="172"/>
      <c r="U38" s="172"/>
      <c r="V38" s="172"/>
      <c r="W38" s="172"/>
      <c r="X38" s="172"/>
      <c r="Y38" s="172"/>
      <c r="Z38" s="172"/>
      <c r="AA38" s="172"/>
      <c r="AB38" s="172"/>
      <c r="AC38" s="172"/>
      <c r="AD38" s="172"/>
      <c r="AE38" s="172"/>
    </row>
    <row r="39" spans="20:31" ht="19.899999999999999" customHeight="1">
      <c r="T39" s="172"/>
      <c r="U39" s="172"/>
      <c r="V39" s="172"/>
      <c r="W39" s="172"/>
      <c r="X39" s="172"/>
      <c r="Y39" s="172"/>
      <c r="Z39" s="172"/>
      <c r="AA39" s="172"/>
      <c r="AB39" s="172"/>
      <c r="AC39" s="172"/>
      <c r="AD39" s="172"/>
      <c r="AE39" s="172"/>
    </row>
    <row r="40" spans="20:31" ht="19.899999999999999" customHeight="1">
      <c r="T40" s="172"/>
      <c r="U40" s="172"/>
      <c r="V40" s="172"/>
      <c r="W40" s="172"/>
      <c r="X40" s="172"/>
      <c r="Y40" s="172"/>
      <c r="Z40" s="172"/>
      <c r="AA40" s="172"/>
      <c r="AB40" s="172"/>
      <c r="AC40" s="172"/>
      <c r="AD40" s="172"/>
      <c r="AE40" s="172"/>
    </row>
  </sheetData>
  <phoneticPr fontId="0" type="noConversion"/>
  <printOptions verticalCentered="1"/>
  <pageMargins left="0.25" right="0.25" top="0" bottom="0" header="0" footer="0"/>
  <pageSetup paperSize="120" scale="60" orientation="landscape" horizontalDpi="300" verticalDpi="300" r:id="rId1"/>
  <headerFooter alignWithMargins="0"/>
  <ignoredErrors>
    <ignoredError sqref="N5:Z5 D5:M5" numberStoredAsText="1"/>
    <ignoredError sqref="T36:AE37 AJ23:AZ26 AY11:AZ22"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D31"/>
  <sheetViews>
    <sheetView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19.6640625" style="27" customWidth="1"/>
    <col min="3" max="3" width="56.5546875" style="27" customWidth="1"/>
    <col min="4" max="29" width="11.5546875" style="27" customWidth="1"/>
    <col min="30" max="30" width="18.88671875" style="27" customWidth="1"/>
    <col min="31" max="31" width="18.5546875" style="27" customWidth="1"/>
    <col min="32" max="32" width="17.77734375" style="27" customWidth="1"/>
    <col min="33" max="33" width="17" style="27" customWidth="1"/>
    <col min="34" max="34" width="18.33203125" style="27" customWidth="1"/>
    <col min="35" max="43" width="11.5546875" style="27" customWidth="1"/>
    <col min="44" max="57" width="14.6640625" style="27" customWidth="1"/>
    <col min="58" max="16384" width="14.6640625" style="27"/>
  </cols>
  <sheetData>
    <row r="1" spans="2:82" ht="18" customHeight="1">
      <c r="B1" s="24" t="s">
        <v>353</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row>
    <row r="2" spans="2:82" ht="18" customHeight="1">
      <c r="B2" s="52" t="s">
        <v>304</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row>
    <row r="3" spans="2:82" ht="18" customHeight="1">
      <c r="B3" s="75" t="s">
        <v>34</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31"/>
      <c r="AS3" s="31"/>
      <c r="AT3" s="31"/>
      <c r="AU3" s="31"/>
      <c r="AV3" s="31"/>
      <c r="AW3" s="31"/>
    </row>
    <row r="4" spans="2:82" ht="18" customHeight="1" thickBo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1"/>
      <c r="AS4" s="31"/>
      <c r="AT4" s="31"/>
      <c r="AU4" s="31"/>
      <c r="AV4" s="31"/>
      <c r="AW4" s="31"/>
    </row>
    <row r="5" spans="2:82" s="38" customFormat="1" ht="28.15" customHeight="1" thickBot="1">
      <c r="B5" s="34" t="s">
        <v>267</v>
      </c>
      <c r="C5" s="35"/>
      <c r="D5" s="189" t="s">
        <v>44</v>
      </c>
      <c r="E5" s="189" t="s">
        <v>45</v>
      </c>
      <c r="F5" s="189" t="s">
        <v>46</v>
      </c>
      <c r="G5" s="189" t="s">
        <v>47</v>
      </c>
      <c r="H5" s="189" t="s">
        <v>48</v>
      </c>
      <c r="I5" s="189" t="s">
        <v>49</v>
      </c>
      <c r="J5" s="189" t="s">
        <v>50</v>
      </c>
      <c r="K5" s="189" t="s">
        <v>51</v>
      </c>
      <c r="L5" s="189" t="s">
        <v>52</v>
      </c>
      <c r="M5" s="189" t="s">
        <v>53</v>
      </c>
      <c r="N5" s="189" t="s">
        <v>54</v>
      </c>
      <c r="O5" s="189" t="s">
        <v>55</v>
      </c>
      <c r="P5" s="189" t="s">
        <v>56</v>
      </c>
      <c r="Q5" s="189" t="s">
        <v>57</v>
      </c>
      <c r="R5" s="189" t="s">
        <v>58</v>
      </c>
      <c r="S5" s="189" t="s">
        <v>59</v>
      </c>
      <c r="T5" s="189" t="s">
        <v>60</v>
      </c>
      <c r="U5" s="189" t="s">
        <v>61</v>
      </c>
      <c r="V5" s="189" t="s">
        <v>62</v>
      </c>
      <c r="W5" s="189" t="s">
        <v>63</v>
      </c>
      <c r="X5" s="189" t="s">
        <v>64</v>
      </c>
      <c r="Y5" s="189" t="s">
        <v>65</v>
      </c>
      <c r="Z5" s="189" t="s">
        <v>66</v>
      </c>
      <c r="AA5" s="189" t="s">
        <v>67</v>
      </c>
      <c r="AB5" s="189" t="s">
        <v>68</v>
      </c>
      <c r="AC5" s="189" t="s">
        <v>69</v>
      </c>
      <c r="AD5" s="189" t="s">
        <v>70</v>
      </c>
      <c r="AE5" s="189" t="s">
        <v>71</v>
      </c>
      <c r="AF5" s="189" t="s">
        <v>72</v>
      </c>
      <c r="AG5" s="189" t="s">
        <v>73</v>
      </c>
      <c r="AH5" s="189" t="s">
        <v>74</v>
      </c>
      <c r="AI5" s="189" t="s">
        <v>75</v>
      </c>
      <c r="AJ5" s="189" t="s">
        <v>76</v>
      </c>
      <c r="AK5" s="189" t="s">
        <v>43</v>
      </c>
      <c r="AL5" s="189" t="s">
        <v>42</v>
      </c>
      <c r="AM5" s="189" t="s">
        <v>41</v>
      </c>
      <c r="AN5" s="189" t="s">
        <v>40</v>
      </c>
      <c r="AO5" s="189" t="s">
        <v>39</v>
      </c>
      <c r="AP5" s="189" t="s">
        <v>38</v>
      </c>
      <c r="AQ5" s="189" t="s">
        <v>37</v>
      </c>
      <c r="AR5" s="189" t="s">
        <v>36</v>
      </c>
      <c r="AS5" s="189" t="s">
        <v>0</v>
      </c>
      <c r="AT5" s="189" t="s">
        <v>1</v>
      </c>
      <c r="AU5" s="189" t="s">
        <v>2</v>
      </c>
      <c r="AV5" s="189" t="s">
        <v>3</v>
      </c>
      <c r="AW5" s="189" t="s">
        <v>4</v>
      </c>
      <c r="AX5" s="191" t="s">
        <v>9</v>
      </c>
      <c r="AY5" s="191" t="s">
        <v>29</v>
      </c>
      <c r="AZ5" s="191">
        <v>2008</v>
      </c>
      <c r="BA5" s="191">
        <v>2009</v>
      </c>
      <c r="BB5" s="192" t="s">
        <v>83</v>
      </c>
      <c r="BC5" s="192" t="s">
        <v>85</v>
      </c>
      <c r="BD5" s="192" t="s">
        <v>310</v>
      </c>
      <c r="BE5" s="192" t="s">
        <v>351</v>
      </c>
      <c r="BF5" s="192" t="s">
        <v>360</v>
      </c>
      <c r="BG5" s="192" t="s">
        <v>362</v>
      </c>
      <c r="BH5" s="192" t="s">
        <v>370</v>
      </c>
      <c r="BI5" s="192" t="s">
        <v>382</v>
      </c>
      <c r="BJ5" s="192" t="s">
        <v>437</v>
      </c>
      <c r="BK5" s="192" t="s">
        <v>459</v>
      </c>
      <c r="BL5" s="192" t="s">
        <v>476</v>
      </c>
      <c r="BM5" s="260"/>
    </row>
    <row r="6" spans="2:82" ht="19.899999999999999" customHeight="1">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40"/>
      <c r="AS6" s="40"/>
      <c r="AT6" s="40"/>
      <c r="AU6" s="40"/>
      <c r="AV6" s="40"/>
      <c r="AW6" s="40"/>
    </row>
    <row r="7" spans="2:82" ht="19.899999999999999" customHeight="1">
      <c r="B7" s="65" t="s">
        <v>124</v>
      </c>
      <c r="C7" s="39"/>
      <c r="D7" s="43">
        <v>167.86099999999999</v>
      </c>
      <c r="E7" s="43">
        <v>172.66199999999998</v>
      </c>
      <c r="F7" s="43">
        <v>232.36799999999999</v>
      </c>
      <c r="G7" s="43">
        <v>260.21899999999999</v>
      </c>
      <c r="H7" s="43">
        <v>291.923</v>
      </c>
      <c r="I7" s="43">
        <v>322.30700000000002</v>
      </c>
      <c r="J7" s="43">
        <v>352.90899999999999</v>
      </c>
      <c r="K7" s="43">
        <v>342.923</v>
      </c>
      <c r="L7" s="43">
        <v>313.30600000000004</v>
      </c>
      <c r="M7" s="43">
        <v>317.79700000000003</v>
      </c>
      <c r="N7" s="43">
        <v>362.375</v>
      </c>
      <c r="O7" s="43">
        <v>379.15200000000004</v>
      </c>
      <c r="P7" s="43">
        <v>467.08300000000003</v>
      </c>
      <c r="Q7" s="43">
        <v>701.95</v>
      </c>
      <c r="R7" s="43">
        <v>862.8</v>
      </c>
      <c r="S7" s="43">
        <v>836.70500000000004</v>
      </c>
      <c r="T7" s="43">
        <v>1079.5720000000001</v>
      </c>
      <c r="U7" s="43">
        <v>1140.798</v>
      </c>
      <c r="V7" s="43">
        <v>1255.4720000000002</v>
      </c>
      <c r="W7" s="43">
        <v>1990</v>
      </c>
      <c r="X7" s="43">
        <v>2156.1</v>
      </c>
      <c r="Y7" s="43">
        <v>3258.2</v>
      </c>
      <c r="Z7" s="43">
        <v>4386.7</v>
      </c>
      <c r="AA7" s="43">
        <v>7865.6</v>
      </c>
      <c r="AB7" s="43">
        <v>14756.3</v>
      </c>
      <c r="AC7" s="43">
        <v>42184.899999999994</v>
      </c>
      <c r="AD7" s="43">
        <v>141192.6</v>
      </c>
      <c r="AE7" s="43">
        <v>1001972.3</v>
      </c>
      <c r="AF7" s="43">
        <v>114386.7</v>
      </c>
      <c r="AG7" s="43">
        <v>2152238.4</v>
      </c>
      <c r="AH7" s="43">
        <v>205460702.90000001</v>
      </c>
      <c r="AI7" s="43">
        <v>547.4</v>
      </c>
      <c r="AJ7" s="43">
        <v>659.9</v>
      </c>
      <c r="AK7" s="43">
        <v>713.69999999999993</v>
      </c>
      <c r="AL7" s="43">
        <v>1003</v>
      </c>
      <c r="AM7" s="43">
        <v>1116.8</v>
      </c>
      <c r="AN7" s="43">
        <v>1515.6</v>
      </c>
      <c r="AO7" s="43">
        <v>2046</v>
      </c>
      <c r="AP7" s="43">
        <v>2305.8000000000002</v>
      </c>
      <c r="AQ7" s="43">
        <v>2739</v>
      </c>
      <c r="AR7" s="43">
        <f>+AR8+AR12</f>
        <v>2726.4</v>
      </c>
      <c r="AS7" s="43">
        <v>3366.3</v>
      </c>
      <c r="AT7" s="43">
        <v>3623.2</v>
      </c>
      <c r="AU7" s="43">
        <v>4498.3999999999996</v>
      </c>
      <c r="AV7" s="43">
        <v>5345.5</v>
      </c>
      <c r="AW7" s="43">
        <v>6338.1</v>
      </c>
      <c r="AX7" s="43">
        <v>8121.8</v>
      </c>
      <c r="AY7" s="43">
        <v>9847.7999999999993</v>
      </c>
      <c r="AZ7" s="43">
        <v>10369.5</v>
      </c>
      <c r="BA7" s="43">
        <v>12425.7</v>
      </c>
      <c r="BB7" s="43">
        <v>14549.8</v>
      </c>
      <c r="BC7" s="43">
        <v>18277.982077469998</v>
      </c>
      <c r="BD7" s="43">
        <v>19174.449816599998</v>
      </c>
      <c r="BE7" s="43">
        <v>20466.885796030001</v>
      </c>
      <c r="BF7" s="43">
        <v>23502.509997109999</v>
      </c>
      <c r="BG7" s="43">
        <v>29661.35239331</v>
      </c>
      <c r="BH7" s="43">
        <v>29137.99490596</v>
      </c>
      <c r="BI7" s="43">
        <v>33113.634234999998</v>
      </c>
      <c r="BJ7" s="43">
        <v>30132.706939620002</v>
      </c>
      <c r="BK7" s="43">
        <v>34477.702415879998</v>
      </c>
      <c r="BL7" s="43">
        <v>43668.252489830003</v>
      </c>
      <c r="BM7" s="264"/>
      <c r="BN7" s="264"/>
      <c r="BO7" s="264"/>
      <c r="BP7" s="264"/>
      <c r="BQ7" s="264"/>
      <c r="BR7" s="264"/>
      <c r="BS7" s="264"/>
      <c r="BT7" s="264"/>
      <c r="BU7" s="264"/>
      <c r="BV7" s="264"/>
      <c r="BW7" s="264"/>
      <c r="BX7" s="264"/>
      <c r="BY7" s="264"/>
      <c r="BZ7" s="264">
        <f>+BJ7-'[1]IV-8'!P9</f>
        <v>0</v>
      </c>
      <c r="CA7" s="264">
        <f>+BK7-'[1]IV-8'!Q9</f>
        <v>0</v>
      </c>
      <c r="CB7" s="264">
        <f>+BL7-'[1]IV-8'!R9</f>
        <v>0</v>
      </c>
      <c r="CC7" s="264"/>
      <c r="CD7" s="264"/>
    </row>
    <row r="8" spans="2:82" ht="19.899999999999999" customHeight="1">
      <c r="B8" s="65" t="s">
        <v>216</v>
      </c>
      <c r="C8" s="39"/>
      <c r="D8" s="43">
        <v>145.608</v>
      </c>
      <c r="E8" s="43">
        <v>150.07299999999998</v>
      </c>
      <c r="F8" s="43">
        <v>188.28700000000001</v>
      </c>
      <c r="G8" s="43">
        <v>207.44899999999998</v>
      </c>
      <c r="H8" s="43">
        <v>219.28300000000002</v>
      </c>
      <c r="I8" s="43">
        <v>231.733</v>
      </c>
      <c r="J8" s="43">
        <v>265.30899999999997</v>
      </c>
      <c r="K8" s="43">
        <v>263.49400000000003</v>
      </c>
      <c r="L8" s="43">
        <v>251.89500000000001</v>
      </c>
      <c r="M8" s="43">
        <v>264.95699999999999</v>
      </c>
      <c r="N8" s="43">
        <v>291.67500000000001</v>
      </c>
      <c r="O8" s="43">
        <v>304.05200000000002</v>
      </c>
      <c r="P8" s="43">
        <v>394.28300000000002</v>
      </c>
      <c r="Q8" s="43">
        <v>509.05</v>
      </c>
      <c r="R8" s="43">
        <v>578.1</v>
      </c>
      <c r="S8" s="43">
        <v>571.20500000000004</v>
      </c>
      <c r="T8" s="43">
        <v>768.97199999999998</v>
      </c>
      <c r="U8" s="43">
        <v>838.19799999999998</v>
      </c>
      <c r="V8" s="43">
        <v>994.47200000000009</v>
      </c>
      <c r="W8" s="43">
        <v>1831.1</v>
      </c>
      <c r="X8" s="43">
        <v>2125.6</v>
      </c>
      <c r="Y8" s="43">
        <v>2577.1</v>
      </c>
      <c r="Z8" s="43">
        <v>3313.5</v>
      </c>
      <c r="AA8" s="43">
        <v>5750.1</v>
      </c>
      <c r="AB8" s="43">
        <v>11725.3</v>
      </c>
      <c r="AC8" s="43">
        <v>30473.599999999999</v>
      </c>
      <c r="AD8" s="43">
        <v>106629.3</v>
      </c>
      <c r="AE8" s="43">
        <v>817562</v>
      </c>
      <c r="AF8" s="43">
        <v>87700.2</v>
      </c>
      <c r="AG8" s="43">
        <v>1896269.2</v>
      </c>
      <c r="AH8" s="43">
        <v>192368102.40000001</v>
      </c>
      <c r="AI8" s="43">
        <v>461.9</v>
      </c>
      <c r="AJ8" s="43">
        <v>549</v>
      </c>
      <c r="AK8" s="43">
        <v>584.79999999999995</v>
      </c>
      <c r="AL8" s="43">
        <v>766.2</v>
      </c>
      <c r="AM8" s="43">
        <v>858.9</v>
      </c>
      <c r="AN8" s="43">
        <v>985.5</v>
      </c>
      <c r="AO8" s="43">
        <v>1241.3</v>
      </c>
      <c r="AP8" s="43">
        <v>1493.6</v>
      </c>
      <c r="AQ8" s="43">
        <v>1906.3</v>
      </c>
      <c r="AR8" s="43">
        <v>1896.9</v>
      </c>
      <c r="AS8" s="43">
        <v>2109.6999999999998</v>
      </c>
      <c r="AT8" s="43">
        <v>2292.6999999999998</v>
      </c>
      <c r="AU8" s="43">
        <v>2761.8</v>
      </c>
      <c r="AV8" s="43">
        <v>3416.6</v>
      </c>
      <c r="AW8" s="43">
        <v>4240.5</v>
      </c>
      <c r="AX8" s="43">
        <v>5024.1000000000004</v>
      </c>
      <c r="AY8" s="43">
        <v>6610.8</v>
      </c>
      <c r="AZ8" s="43">
        <v>6853.9</v>
      </c>
      <c r="BA8" s="43">
        <v>7619.3</v>
      </c>
      <c r="BB8" s="43">
        <v>9931.4</v>
      </c>
      <c r="BC8" s="43">
        <v>11418.4895385</v>
      </c>
      <c r="BD8" s="43">
        <v>13232.77295857</v>
      </c>
      <c r="BE8" s="43">
        <v>14410.53475517</v>
      </c>
      <c r="BF8" s="43">
        <v>16876.050682239998</v>
      </c>
      <c r="BG8" s="43">
        <v>18776.277202000001</v>
      </c>
      <c r="BH8" s="43">
        <v>20796.665405</v>
      </c>
      <c r="BI8" s="43">
        <v>23411.960640000001</v>
      </c>
      <c r="BJ8" s="43">
        <v>22399.712336000001</v>
      </c>
      <c r="BK8" s="43">
        <v>26673.841202</v>
      </c>
      <c r="BL8" s="43">
        <v>33504.027971000003</v>
      </c>
      <c r="BM8" s="264"/>
      <c r="BN8" s="264"/>
      <c r="BO8" s="264"/>
      <c r="BP8" s="264"/>
      <c r="BQ8" s="264"/>
      <c r="BR8" s="264"/>
      <c r="BS8" s="264"/>
      <c r="BT8" s="264"/>
      <c r="BU8" s="264"/>
      <c r="BV8" s="264"/>
      <c r="BW8" s="264"/>
      <c r="BX8" s="264"/>
      <c r="BY8" s="264"/>
      <c r="BZ8" s="264">
        <f>+BJ8-'[1]IV-8'!P10</f>
        <v>0</v>
      </c>
      <c r="CA8" s="264">
        <f>+BK8-'[1]IV-8'!Q10</f>
        <v>0</v>
      </c>
      <c r="CB8" s="264">
        <f>+BL8-'[1]IV-8'!R10</f>
        <v>0</v>
      </c>
      <c r="CC8" s="264"/>
      <c r="CD8" s="264"/>
    </row>
    <row r="9" spans="2:82" ht="19.899999999999999" customHeight="1">
      <c r="B9" s="50" t="s">
        <v>104</v>
      </c>
      <c r="D9" s="114">
        <v>135</v>
      </c>
      <c r="E9" s="114">
        <v>131.19999999999999</v>
      </c>
      <c r="F9" s="114">
        <v>166.5</v>
      </c>
      <c r="G9" s="114">
        <v>177.1</v>
      </c>
      <c r="H9" s="114">
        <v>185.4</v>
      </c>
      <c r="I9" s="114">
        <v>197.7</v>
      </c>
      <c r="J9" s="114">
        <v>226.5</v>
      </c>
      <c r="K9" s="114">
        <v>222.3</v>
      </c>
      <c r="L9" s="114">
        <v>208.5</v>
      </c>
      <c r="M9" s="114">
        <v>218.5</v>
      </c>
      <c r="N9" s="114">
        <v>251</v>
      </c>
      <c r="O9" s="114">
        <v>251.5</v>
      </c>
      <c r="P9" s="114">
        <v>329</v>
      </c>
      <c r="Q9" s="114">
        <v>411.3</v>
      </c>
      <c r="R9" s="114">
        <v>451.6</v>
      </c>
      <c r="S9" s="114">
        <v>445.1</v>
      </c>
      <c r="T9" s="114">
        <v>635.9</v>
      </c>
      <c r="U9" s="114">
        <v>692.3</v>
      </c>
      <c r="V9" s="114">
        <v>882.7</v>
      </c>
      <c r="W9" s="114">
        <v>1535.5</v>
      </c>
      <c r="X9" s="114">
        <v>1934.2</v>
      </c>
      <c r="Y9" s="114">
        <v>2376.5</v>
      </c>
      <c r="Z9" s="114">
        <v>3085.7</v>
      </c>
      <c r="AA9" s="114">
        <v>5426.3</v>
      </c>
      <c r="AB9" s="114">
        <v>11337.8</v>
      </c>
      <c r="AC9" s="114">
        <v>28562</v>
      </c>
      <c r="AD9" s="114">
        <v>99513.1</v>
      </c>
      <c r="AE9" s="114">
        <v>730275.2</v>
      </c>
      <c r="AF9" s="114">
        <v>66984.100000000006</v>
      </c>
      <c r="AG9" s="114">
        <v>1621543.9</v>
      </c>
      <c r="AH9" s="114">
        <v>142811656.69999999</v>
      </c>
      <c r="AI9" s="114">
        <v>398.5</v>
      </c>
      <c r="AJ9" s="114">
        <v>468</v>
      </c>
      <c r="AK9" s="114">
        <v>508.9</v>
      </c>
      <c r="AL9" s="114">
        <v>688.3</v>
      </c>
      <c r="AM9" s="114">
        <v>768.9</v>
      </c>
      <c r="AN9" s="114">
        <v>864.5</v>
      </c>
      <c r="AO9" s="114">
        <v>1096.3</v>
      </c>
      <c r="AP9" s="114">
        <v>1339.6</v>
      </c>
      <c r="AQ9" s="114">
        <v>1674.8</v>
      </c>
      <c r="AR9" s="114">
        <v>1754.2</v>
      </c>
      <c r="AS9" s="114">
        <v>1949.4</v>
      </c>
      <c r="AT9" s="114">
        <v>2085.8000000000002</v>
      </c>
      <c r="AU9" s="114">
        <v>2506.6</v>
      </c>
      <c r="AV9" s="114">
        <v>3103.3</v>
      </c>
      <c r="AW9" s="114">
        <v>3808</v>
      </c>
      <c r="AX9" s="114">
        <v>4401.3</v>
      </c>
      <c r="AY9" s="114">
        <v>5537.2172462100007</v>
      </c>
      <c r="AZ9" s="114">
        <v>5498.8004332499995</v>
      </c>
      <c r="BA9" s="114">
        <v>6157.7</v>
      </c>
      <c r="BB9" s="114">
        <v>8224.7999999999993</v>
      </c>
      <c r="BC9" s="114">
        <v>9686.3805384999996</v>
      </c>
      <c r="BD9" s="114">
        <v>10874.38295857</v>
      </c>
      <c r="BE9" s="114">
        <v>11523.145699999999</v>
      </c>
      <c r="BF9" s="114">
        <v>13318.515682239999</v>
      </c>
      <c r="BG9" s="114">
        <v>14697.649738620001</v>
      </c>
      <c r="BH9" s="114">
        <v>16409.482548929998</v>
      </c>
      <c r="BI9" s="114">
        <v>18206.7996724</v>
      </c>
      <c r="BJ9" s="114">
        <v>17513.122336110002</v>
      </c>
      <c r="BK9" s="114">
        <v>21296.66534593</v>
      </c>
      <c r="BL9" s="114">
        <v>27909.938690920004</v>
      </c>
      <c r="BM9" s="264"/>
      <c r="BN9" s="264"/>
      <c r="BO9" s="264"/>
      <c r="BP9" s="264"/>
      <c r="BQ9" s="264"/>
      <c r="BR9" s="264"/>
      <c r="BS9" s="264"/>
      <c r="BT9" s="264"/>
      <c r="BU9" s="264"/>
      <c r="BV9" s="264"/>
      <c r="BW9" s="264"/>
      <c r="BX9" s="264"/>
      <c r="BY9" s="264"/>
      <c r="BZ9" s="264">
        <f>+BJ9-'[1]IV-8'!P11</f>
        <v>0</v>
      </c>
      <c r="CA9" s="264">
        <f>+BK9-'[1]IV-8'!Q11</f>
        <v>0</v>
      </c>
      <c r="CB9" s="264">
        <f>+BL9-'[1]IV-8'!R11</f>
        <v>0</v>
      </c>
      <c r="CC9" s="264"/>
      <c r="CD9" s="264"/>
    </row>
    <row r="10" spans="2:82" ht="19.899999999999999" customHeight="1">
      <c r="B10" s="50" t="s">
        <v>217</v>
      </c>
      <c r="D10" s="114">
        <v>10.608000000000004</v>
      </c>
      <c r="E10" s="114">
        <v>18.87299999999999</v>
      </c>
      <c r="F10" s="114">
        <v>21.787000000000006</v>
      </c>
      <c r="G10" s="114">
        <v>30.34899999999999</v>
      </c>
      <c r="H10" s="114">
        <v>33.88300000000001</v>
      </c>
      <c r="I10" s="114">
        <v>34.033000000000015</v>
      </c>
      <c r="J10" s="114">
        <v>38.808999999999969</v>
      </c>
      <c r="K10" s="114">
        <v>41.194000000000017</v>
      </c>
      <c r="L10" s="114">
        <v>43.39500000000001</v>
      </c>
      <c r="M10" s="114">
        <v>46.456999999999994</v>
      </c>
      <c r="N10" s="114">
        <v>40.675000000000011</v>
      </c>
      <c r="O10" s="114">
        <v>52.552000000000021</v>
      </c>
      <c r="P10" s="114">
        <v>65.283000000000015</v>
      </c>
      <c r="Q10" s="114">
        <v>97.75</v>
      </c>
      <c r="R10" s="114">
        <v>126.5</v>
      </c>
      <c r="S10" s="114">
        <v>126.10500000000002</v>
      </c>
      <c r="T10" s="114">
        <v>133.072</v>
      </c>
      <c r="U10" s="114">
        <v>145.89800000000002</v>
      </c>
      <c r="V10" s="114">
        <v>111.77200000000005</v>
      </c>
      <c r="W10" s="114">
        <v>295.59999999999991</v>
      </c>
      <c r="X10" s="114">
        <v>191.39999999999986</v>
      </c>
      <c r="Y10" s="114">
        <v>200.59999999999991</v>
      </c>
      <c r="Z10" s="114">
        <v>227.80000000000018</v>
      </c>
      <c r="AA10" s="114">
        <v>323.80000000000018</v>
      </c>
      <c r="AB10" s="114">
        <v>387.5</v>
      </c>
      <c r="AC10" s="114">
        <v>1911.5999999999985</v>
      </c>
      <c r="AD10" s="114">
        <v>7116.1999999999971</v>
      </c>
      <c r="AE10" s="114">
        <v>87286.800000000047</v>
      </c>
      <c r="AF10" s="114">
        <v>20716.099999999991</v>
      </c>
      <c r="AG10" s="114">
        <v>274725.30000000005</v>
      </c>
      <c r="AH10" s="114">
        <v>49556445.700000018</v>
      </c>
      <c r="AI10" s="114">
        <v>63.399999999999977</v>
      </c>
      <c r="AJ10" s="114">
        <v>81</v>
      </c>
      <c r="AK10" s="114">
        <v>75.899999999999977</v>
      </c>
      <c r="AL10" s="114">
        <v>77.900000000000091</v>
      </c>
      <c r="AM10" s="114">
        <v>90</v>
      </c>
      <c r="AN10" s="114">
        <v>121</v>
      </c>
      <c r="AO10" s="114">
        <v>145</v>
      </c>
      <c r="AP10" s="114">
        <v>154</v>
      </c>
      <c r="AQ10" s="114">
        <v>231.5</v>
      </c>
      <c r="AR10" s="114">
        <f>+AR8-AR9</f>
        <v>142.70000000000005</v>
      </c>
      <c r="AS10" s="114">
        <v>160.30000000000001</v>
      </c>
      <c r="AT10" s="114">
        <v>206.9</v>
      </c>
      <c r="AU10" s="114">
        <v>255.2</v>
      </c>
      <c r="AV10" s="114">
        <v>313.3</v>
      </c>
      <c r="AW10" s="114">
        <v>432.5</v>
      </c>
      <c r="AX10" s="114">
        <v>622.79999999999995</v>
      </c>
      <c r="AY10" s="114">
        <v>1073.5827537899995</v>
      </c>
      <c r="AZ10" s="114">
        <v>1355.0995667500001</v>
      </c>
      <c r="BA10" s="114">
        <v>1461.6</v>
      </c>
      <c r="BB10" s="114">
        <v>1706.6</v>
      </c>
      <c r="BC10" s="114">
        <v>1732.1090000000004</v>
      </c>
      <c r="BD10" s="114">
        <v>2358.3899999999994</v>
      </c>
      <c r="BE10" s="114">
        <v>2887.3890551700006</v>
      </c>
      <c r="BF10" s="114">
        <v>3557.5349999999999</v>
      </c>
      <c r="BG10" s="114">
        <v>4078.6274633800003</v>
      </c>
      <c r="BH10" s="114">
        <v>4387.1828560700014</v>
      </c>
      <c r="BI10" s="114">
        <v>5205.1609676000007</v>
      </c>
      <c r="BJ10" s="114">
        <v>4886.5899998899986</v>
      </c>
      <c r="BK10" s="114">
        <v>5377.17585607</v>
      </c>
      <c r="BL10" s="114">
        <v>5594.0892800799993</v>
      </c>
      <c r="BM10" s="264"/>
      <c r="BN10" s="264"/>
      <c r="BO10" s="264"/>
      <c r="BP10" s="264"/>
      <c r="BQ10" s="264"/>
      <c r="BR10" s="264"/>
      <c r="BS10" s="264"/>
      <c r="BT10" s="264"/>
      <c r="BU10" s="264"/>
      <c r="BV10" s="264"/>
      <c r="BW10" s="264"/>
      <c r="BX10" s="264"/>
      <c r="BY10" s="264"/>
      <c r="BZ10" s="264">
        <f>+BJ10-'[1]IV-8'!P12</f>
        <v>0</v>
      </c>
      <c r="CA10" s="264">
        <f>+BK10-'[1]IV-8'!Q12</f>
        <v>0</v>
      </c>
      <c r="CB10" s="264">
        <f>+BL10-'[1]IV-8'!R12</f>
        <v>0</v>
      </c>
      <c r="CC10" s="264"/>
      <c r="CD10" s="264"/>
    </row>
    <row r="11" spans="2:82" ht="19.899999999999999" customHeight="1">
      <c r="B11" s="63"/>
      <c r="AR11" s="114"/>
      <c r="AS11" s="114"/>
      <c r="AT11" s="114"/>
      <c r="AU11" s="114"/>
      <c r="AV11" s="114"/>
      <c r="AW11" s="114"/>
      <c r="AX11" s="114"/>
      <c r="AY11" s="114"/>
      <c r="AZ11" s="114"/>
      <c r="BA11" s="114"/>
      <c r="BB11" s="114"/>
      <c r="BM11" s="264"/>
      <c r="BN11" s="264"/>
      <c r="BO11" s="264"/>
      <c r="BP11" s="264"/>
      <c r="BQ11" s="264"/>
      <c r="BR11" s="264"/>
      <c r="BS11" s="264"/>
      <c r="BT11" s="264"/>
      <c r="BU11" s="264"/>
      <c r="BV11" s="264"/>
      <c r="BW11" s="264"/>
      <c r="BX11" s="264"/>
      <c r="BY11" s="264"/>
      <c r="BZ11" s="264">
        <f>+BJ11-'[1]IV-8'!P13</f>
        <v>0</v>
      </c>
      <c r="CA11" s="264">
        <f>+BK11-'[1]IV-8'!Q13</f>
        <v>0</v>
      </c>
      <c r="CB11" s="264">
        <f>+BL11-'[1]IV-8'!R13</f>
        <v>0</v>
      </c>
      <c r="CC11" s="264"/>
      <c r="CD11" s="264"/>
    </row>
    <row r="12" spans="2:82" ht="19.899999999999999" customHeight="1">
      <c r="B12" s="65" t="s">
        <v>218</v>
      </c>
      <c r="C12" s="39"/>
      <c r="D12" s="43">
        <v>22.253</v>
      </c>
      <c r="E12" s="43">
        <v>22.588999999999999</v>
      </c>
      <c r="F12" s="43">
        <v>44.081000000000003</v>
      </c>
      <c r="G12" s="43">
        <v>52.77</v>
      </c>
      <c r="H12" s="43">
        <v>72.64</v>
      </c>
      <c r="I12" s="43">
        <v>90.573999999999998</v>
      </c>
      <c r="J12" s="43">
        <v>87.6</v>
      </c>
      <c r="K12" s="43">
        <v>79.429000000000002</v>
      </c>
      <c r="L12" s="43">
        <v>61.411000000000001</v>
      </c>
      <c r="M12" s="43">
        <v>52.84</v>
      </c>
      <c r="N12" s="43">
        <v>70.7</v>
      </c>
      <c r="O12" s="43">
        <v>75.099999999999994</v>
      </c>
      <c r="P12" s="43">
        <v>72.8</v>
      </c>
      <c r="Q12" s="43">
        <v>192.9</v>
      </c>
      <c r="R12" s="43">
        <v>284.7</v>
      </c>
      <c r="S12" s="43">
        <v>265.5</v>
      </c>
      <c r="T12" s="43">
        <v>310.60000000000002</v>
      </c>
      <c r="U12" s="43">
        <v>302.60000000000002</v>
      </c>
      <c r="V12" s="43">
        <v>261</v>
      </c>
      <c r="W12" s="43">
        <v>158.9</v>
      </c>
      <c r="X12" s="43">
        <v>30.5</v>
      </c>
      <c r="Y12" s="43">
        <v>681.1</v>
      </c>
      <c r="Z12" s="43">
        <v>1073.2</v>
      </c>
      <c r="AA12" s="43">
        <v>2115.5</v>
      </c>
      <c r="AB12" s="43">
        <v>3031</v>
      </c>
      <c r="AC12" s="43">
        <v>11711.3</v>
      </c>
      <c r="AD12" s="43">
        <v>34563.300000000003</v>
      </c>
      <c r="AE12" s="43">
        <v>184410.3</v>
      </c>
      <c r="AF12" s="43">
        <v>26686.5</v>
      </c>
      <c r="AG12" s="43">
        <v>255969.2</v>
      </c>
      <c r="AH12" s="43">
        <v>13092600.5</v>
      </c>
      <c r="AI12" s="43">
        <v>85.5</v>
      </c>
      <c r="AJ12" s="43">
        <v>110.9</v>
      </c>
      <c r="AK12" s="43">
        <v>128.9</v>
      </c>
      <c r="AL12" s="43">
        <v>236.8</v>
      </c>
      <c r="AM12" s="43">
        <v>257.89999999999998</v>
      </c>
      <c r="AN12" s="43">
        <v>530.1</v>
      </c>
      <c r="AO12" s="43">
        <v>804.7</v>
      </c>
      <c r="AP12" s="43">
        <v>812.2</v>
      </c>
      <c r="AQ12" s="43">
        <v>832.7</v>
      </c>
      <c r="AR12" s="43">
        <v>829.5</v>
      </c>
      <c r="AS12" s="43">
        <v>1256.5999999999999</v>
      </c>
      <c r="AT12" s="43">
        <v>1330.5</v>
      </c>
      <c r="AU12" s="43">
        <v>1736.6</v>
      </c>
      <c r="AV12" s="43">
        <v>1928.9</v>
      </c>
      <c r="AW12" s="43">
        <v>2097.6</v>
      </c>
      <c r="AX12" s="43">
        <v>3097.7</v>
      </c>
      <c r="AY12" s="43">
        <v>3237</v>
      </c>
      <c r="AZ12" s="43">
        <v>3515.7</v>
      </c>
      <c r="BA12" s="43">
        <v>4806.3999999999996</v>
      </c>
      <c r="BB12" s="43">
        <v>4618.3999999999996</v>
      </c>
      <c r="BC12" s="43">
        <v>6859.4925389700002</v>
      </c>
      <c r="BD12" s="43">
        <v>5941.6768580299995</v>
      </c>
      <c r="BE12" s="43">
        <v>6056.3510408599996</v>
      </c>
      <c r="BF12" s="43">
        <v>6626.4593148700005</v>
      </c>
      <c r="BG12" s="43">
        <v>10885.075191310001</v>
      </c>
      <c r="BH12" s="43">
        <v>8341.3295009600006</v>
      </c>
      <c r="BI12" s="43">
        <v>9701.6735949999984</v>
      </c>
      <c r="BJ12" s="43">
        <v>7732.9946036199999</v>
      </c>
      <c r="BK12" s="43">
        <v>7803.8612138799999</v>
      </c>
      <c r="BL12" s="43">
        <v>10164.22451883</v>
      </c>
      <c r="BM12" s="264"/>
      <c r="BN12" s="264"/>
      <c r="BO12" s="264"/>
      <c r="BP12" s="264"/>
      <c r="BQ12" s="264"/>
      <c r="BR12" s="264"/>
      <c r="BS12" s="264"/>
      <c r="BT12" s="264"/>
      <c r="BU12" s="264"/>
      <c r="BV12" s="264"/>
      <c r="BW12" s="264"/>
      <c r="BX12" s="264"/>
      <c r="BY12" s="264"/>
      <c r="BZ12" s="264">
        <f>+BJ12-'[1]IV-8'!P14</f>
        <v>0</v>
      </c>
      <c r="CA12" s="264">
        <f>+BK12-'[1]IV-8'!Q14</f>
        <v>0</v>
      </c>
      <c r="CB12" s="264">
        <f>+BL12-'[1]IV-8'!R14</f>
        <v>0</v>
      </c>
      <c r="CC12" s="264"/>
      <c r="CD12" s="264"/>
    </row>
    <row r="13" spans="2:82" ht="19.899999999999999" customHeight="1">
      <c r="B13" s="50" t="s">
        <v>219</v>
      </c>
      <c r="D13" s="45" t="s">
        <v>28</v>
      </c>
      <c r="E13" s="45" t="s">
        <v>28</v>
      </c>
      <c r="F13" s="45" t="s">
        <v>28</v>
      </c>
      <c r="G13" s="45" t="s">
        <v>28</v>
      </c>
      <c r="H13" s="45" t="s">
        <v>28</v>
      </c>
      <c r="I13" s="45" t="s">
        <v>28</v>
      </c>
      <c r="J13" s="45" t="s">
        <v>28</v>
      </c>
      <c r="K13" s="45" t="s">
        <v>28</v>
      </c>
      <c r="L13" s="45" t="s">
        <v>28</v>
      </c>
      <c r="M13" s="45" t="s">
        <v>28</v>
      </c>
      <c r="N13" s="45" t="s">
        <v>28</v>
      </c>
      <c r="O13" s="45" t="s">
        <v>28</v>
      </c>
      <c r="P13" s="45" t="s">
        <v>28</v>
      </c>
      <c r="Q13" s="45" t="s">
        <v>28</v>
      </c>
      <c r="R13" s="45" t="s">
        <v>28</v>
      </c>
      <c r="S13" s="45" t="s">
        <v>28</v>
      </c>
      <c r="T13" s="45" t="s">
        <v>28</v>
      </c>
      <c r="U13" s="45" t="s">
        <v>28</v>
      </c>
      <c r="V13" s="45" t="s">
        <v>28</v>
      </c>
      <c r="W13" s="45" t="s">
        <v>28</v>
      </c>
      <c r="X13" s="45" t="s">
        <v>28</v>
      </c>
      <c r="Y13" s="45" t="s">
        <v>28</v>
      </c>
      <c r="Z13" s="45" t="s">
        <v>28</v>
      </c>
      <c r="AA13" s="45" t="s">
        <v>28</v>
      </c>
      <c r="AB13" s="45" t="s">
        <v>28</v>
      </c>
      <c r="AC13" s="45" t="s">
        <v>28</v>
      </c>
      <c r="AD13" s="45" t="s">
        <v>28</v>
      </c>
      <c r="AE13" s="45" t="s">
        <v>28</v>
      </c>
      <c r="AF13" s="45" t="s">
        <v>28</v>
      </c>
      <c r="AG13" s="45" t="s">
        <v>28</v>
      </c>
      <c r="AH13" s="45" t="s">
        <v>28</v>
      </c>
      <c r="AI13" s="45" t="s">
        <v>28</v>
      </c>
      <c r="AJ13" s="45">
        <v>88</v>
      </c>
      <c r="AK13" s="45">
        <v>94.3</v>
      </c>
      <c r="AL13" s="45">
        <v>153.9</v>
      </c>
      <c r="AM13" s="45">
        <v>309</v>
      </c>
      <c r="AN13" s="45">
        <v>381.5</v>
      </c>
      <c r="AO13" s="45">
        <v>653</v>
      </c>
      <c r="AP13" s="45">
        <v>745.5</v>
      </c>
      <c r="AQ13" s="45">
        <v>956.1</v>
      </c>
      <c r="AR13" s="45">
        <v>767</v>
      </c>
      <c r="AS13" s="45">
        <v>1137.4000000000001</v>
      </c>
      <c r="AT13" s="45">
        <v>1099.9000000000001</v>
      </c>
      <c r="AU13" s="45">
        <v>1354.8</v>
      </c>
      <c r="AV13" s="45">
        <v>1643</v>
      </c>
      <c r="AW13" s="45">
        <v>1899.4</v>
      </c>
      <c r="AX13" s="114">
        <v>2675.7</v>
      </c>
      <c r="AY13" s="114">
        <v>2552.9</v>
      </c>
      <c r="AZ13" s="114">
        <v>2566.1</v>
      </c>
      <c r="BA13" s="114">
        <v>2583</v>
      </c>
      <c r="BB13" s="114">
        <v>3110.2</v>
      </c>
      <c r="BC13" s="114">
        <v>2834.1456578500556</v>
      </c>
      <c r="BD13" s="114">
        <v>2796.1865426574655</v>
      </c>
      <c r="BE13" s="114">
        <v>3158.4893189472477</v>
      </c>
      <c r="BF13" s="114">
        <v>3562.3127254836227</v>
      </c>
      <c r="BG13" s="114">
        <v>4152.5082848530992</v>
      </c>
      <c r="BH13" s="114">
        <v>4319.6065425152183</v>
      </c>
      <c r="BI13" s="114">
        <v>4804.5441743789152</v>
      </c>
      <c r="BJ13" s="114">
        <v>3341.2858542248578</v>
      </c>
      <c r="BK13" s="114">
        <v>3665.259571050572</v>
      </c>
      <c r="BL13" s="114">
        <v>3926.0817858605401</v>
      </c>
      <c r="BM13" s="264"/>
      <c r="BN13" s="264"/>
      <c r="BO13" s="264"/>
      <c r="BP13" s="264"/>
      <c r="BQ13" s="264"/>
      <c r="BR13" s="264"/>
      <c r="BS13" s="264"/>
      <c r="BT13" s="264"/>
      <c r="BU13" s="264"/>
      <c r="BV13" s="264"/>
      <c r="BW13" s="264"/>
      <c r="BX13" s="264"/>
      <c r="BY13" s="264"/>
      <c r="BZ13" s="264">
        <f>+BJ13-'[1]IV-8'!P15</f>
        <v>0</v>
      </c>
      <c r="CA13" s="264">
        <f>+BK13-'[1]IV-8'!Q15</f>
        <v>0</v>
      </c>
      <c r="CB13" s="264">
        <f>+BL13-'[1]IV-8'!R15</f>
        <v>0</v>
      </c>
      <c r="CC13" s="264"/>
      <c r="CD13" s="264"/>
    </row>
    <row r="14" spans="2:82" ht="19.899999999999999" customHeight="1">
      <c r="B14" s="50" t="s">
        <v>220</v>
      </c>
      <c r="D14" s="45" t="s">
        <v>28</v>
      </c>
      <c r="E14" s="45" t="s">
        <v>28</v>
      </c>
      <c r="F14" s="45" t="s">
        <v>28</v>
      </c>
      <c r="G14" s="45" t="s">
        <v>28</v>
      </c>
      <c r="H14" s="45" t="s">
        <v>28</v>
      </c>
      <c r="I14" s="45" t="s">
        <v>28</v>
      </c>
      <c r="J14" s="45" t="s">
        <v>28</v>
      </c>
      <c r="K14" s="45" t="s">
        <v>28</v>
      </c>
      <c r="L14" s="45" t="s">
        <v>28</v>
      </c>
      <c r="M14" s="45" t="s">
        <v>28</v>
      </c>
      <c r="N14" s="45" t="s">
        <v>28</v>
      </c>
      <c r="O14" s="45" t="s">
        <v>28</v>
      </c>
      <c r="P14" s="45" t="s">
        <v>28</v>
      </c>
      <c r="Q14" s="45" t="s">
        <v>28</v>
      </c>
      <c r="R14" s="45" t="s">
        <v>28</v>
      </c>
      <c r="S14" s="45" t="s">
        <v>28</v>
      </c>
      <c r="T14" s="45" t="s">
        <v>28</v>
      </c>
      <c r="U14" s="45" t="s">
        <v>28</v>
      </c>
      <c r="V14" s="45" t="s">
        <v>28</v>
      </c>
      <c r="W14" s="45" t="s">
        <v>28</v>
      </c>
      <c r="X14" s="45" t="s">
        <v>28</v>
      </c>
      <c r="Y14" s="45" t="s">
        <v>28</v>
      </c>
      <c r="Z14" s="45" t="s">
        <v>28</v>
      </c>
      <c r="AA14" s="45" t="s">
        <v>28</v>
      </c>
      <c r="AB14" s="45" t="s">
        <v>28</v>
      </c>
      <c r="AC14" s="45" t="s">
        <v>28</v>
      </c>
      <c r="AD14" s="45" t="s">
        <v>28</v>
      </c>
      <c r="AE14" s="45" t="s">
        <v>28</v>
      </c>
      <c r="AF14" s="45" t="s">
        <v>28</v>
      </c>
      <c r="AG14" s="45" t="s">
        <v>28</v>
      </c>
      <c r="AH14" s="45" t="s">
        <v>28</v>
      </c>
      <c r="AI14" s="45" t="s">
        <v>28</v>
      </c>
      <c r="AJ14" s="45">
        <v>22.900000000000006</v>
      </c>
      <c r="AK14" s="45">
        <v>34.600000000000009</v>
      </c>
      <c r="AL14" s="45">
        <v>82.9</v>
      </c>
      <c r="AM14" s="45">
        <v>-51.100000000000023</v>
      </c>
      <c r="AN14" s="45">
        <v>148.60000000000002</v>
      </c>
      <c r="AO14" s="45">
        <v>151.70000000000005</v>
      </c>
      <c r="AP14" s="45">
        <v>66.700000000000045</v>
      </c>
      <c r="AQ14" s="45">
        <v>-123.39999999999998</v>
      </c>
      <c r="AR14" s="45">
        <f>+AR12-AR13</f>
        <v>62.5</v>
      </c>
      <c r="AS14" s="45">
        <v>119.2</v>
      </c>
      <c r="AT14" s="45">
        <v>230.6</v>
      </c>
      <c r="AU14" s="45">
        <v>381.8</v>
      </c>
      <c r="AV14" s="45">
        <v>285.89999999999998</v>
      </c>
      <c r="AW14" s="45">
        <v>198.2</v>
      </c>
      <c r="AX14" s="114">
        <v>422</v>
      </c>
      <c r="AY14" s="114">
        <v>684.1</v>
      </c>
      <c r="AZ14" s="114">
        <v>949.6</v>
      </c>
      <c r="BA14" s="114">
        <v>2223.4</v>
      </c>
      <c r="BB14" s="114">
        <v>1508.2</v>
      </c>
      <c r="BC14" s="114">
        <v>4025.3468811199446</v>
      </c>
      <c r="BD14" s="114">
        <v>3145.490315372534</v>
      </c>
      <c r="BE14" s="114">
        <v>2897.8617219127518</v>
      </c>
      <c r="BF14" s="114">
        <v>3064.1465893863779</v>
      </c>
      <c r="BG14" s="114">
        <v>6732.566906456902</v>
      </c>
      <c r="BH14" s="114">
        <v>4021.7229584447823</v>
      </c>
      <c r="BI14" s="114">
        <v>4897.1294206210832</v>
      </c>
      <c r="BJ14" s="114">
        <v>4391.7087493951421</v>
      </c>
      <c r="BK14" s="114">
        <v>4138.6016428294279</v>
      </c>
      <c r="BL14" s="114">
        <v>6238.1427329694598</v>
      </c>
      <c r="BM14" s="264"/>
      <c r="BN14" s="264"/>
      <c r="BO14" s="264"/>
      <c r="BP14" s="264"/>
      <c r="BQ14" s="264"/>
      <c r="BR14" s="264"/>
      <c r="BS14" s="264"/>
      <c r="BT14" s="264"/>
      <c r="BU14" s="264"/>
      <c r="BV14" s="264"/>
      <c r="BW14" s="264"/>
      <c r="BX14" s="264"/>
      <c r="BY14" s="264"/>
      <c r="BZ14" s="264">
        <f>+BJ14-'[1]IV-8'!P16</f>
        <v>0</v>
      </c>
      <c r="CA14" s="264">
        <f>+BK14-'[1]IV-8'!Q16</f>
        <v>0</v>
      </c>
      <c r="CB14" s="264">
        <f>+BL14-'[1]IV-8'!R16</f>
        <v>0</v>
      </c>
      <c r="CC14" s="264"/>
      <c r="CD14" s="264"/>
    </row>
    <row r="15" spans="2:82" ht="12" customHeight="1" thickBot="1">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9"/>
      <c r="BN15" s="172"/>
      <c r="BO15" s="172"/>
      <c r="BP15" s="172"/>
      <c r="BQ15" s="172"/>
      <c r="BS15" s="172"/>
      <c r="BU15" s="172"/>
      <c r="BV15" s="172"/>
    </row>
    <row r="16" spans="2:82" ht="18" customHeight="1">
      <c r="B16" s="51" t="s">
        <v>268</v>
      </c>
      <c r="C16" s="64" t="s">
        <v>301</v>
      </c>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S16" s="172"/>
    </row>
    <row r="17" spans="3:61" ht="18" customHeight="1">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49"/>
      <c r="AS17" s="49"/>
      <c r="AT17" s="49"/>
      <c r="AU17" s="49"/>
      <c r="AV17" s="49"/>
      <c r="AW17" s="49"/>
      <c r="AX17" s="49"/>
      <c r="AY17" s="49"/>
      <c r="AZ17" s="49"/>
      <c r="BA17" s="49"/>
      <c r="BB17" s="49"/>
    </row>
    <row r="18" spans="3:61" ht="19.899999999999999" customHeight="1">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row>
    <row r="19" spans="3:61" ht="19.899999999999999" customHeight="1">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X19" s="172"/>
      <c r="AY19" s="172"/>
      <c r="AZ19" s="172"/>
      <c r="BA19" s="172"/>
      <c r="BB19" s="172"/>
      <c r="BC19" s="172"/>
      <c r="BD19" s="172"/>
      <c r="BE19" s="172"/>
      <c r="BF19" s="172"/>
      <c r="BG19" s="172"/>
      <c r="BH19" s="172"/>
      <c r="BI19" s="172"/>
    </row>
    <row r="20" spans="3:61" ht="19.899999999999999" customHeight="1">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X20" s="172"/>
      <c r="AY20" s="172"/>
      <c r="AZ20" s="172"/>
      <c r="BA20" s="172"/>
      <c r="BB20" s="172"/>
      <c r="BC20" s="172"/>
      <c r="BD20" s="172"/>
      <c r="BE20" s="172"/>
      <c r="BF20" s="172"/>
      <c r="BG20" s="172"/>
      <c r="BH20" s="172"/>
      <c r="BI20" s="172"/>
    </row>
    <row r="21" spans="3:61" ht="19.899999999999999" customHeight="1">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X21" s="172"/>
      <c r="AY21" s="172"/>
      <c r="AZ21" s="172"/>
      <c r="BA21" s="172"/>
      <c r="BB21" s="172"/>
      <c r="BC21" s="172"/>
      <c r="BD21" s="172"/>
      <c r="BE21" s="172"/>
      <c r="BF21" s="172"/>
      <c r="BG21" s="172"/>
      <c r="BH21" s="172"/>
      <c r="BI21" s="172"/>
    </row>
    <row r="22" spans="3:61" ht="19.899999999999999" customHeight="1">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X22" s="172"/>
      <c r="AY22" s="172"/>
      <c r="AZ22" s="172"/>
      <c r="BA22" s="172"/>
      <c r="BB22" s="172"/>
      <c r="BC22" s="172"/>
      <c r="BD22" s="172"/>
      <c r="BE22" s="172"/>
      <c r="BF22" s="172"/>
      <c r="BG22" s="172"/>
      <c r="BH22" s="172"/>
      <c r="BI22" s="172"/>
    </row>
    <row r="23" spans="3:61" ht="19.899999999999999" customHeight="1">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X23" s="172"/>
      <c r="AY23" s="172"/>
      <c r="AZ23" s="172"/>
      <c r="BA23" s="172"/>
      <c r="BB23" s="172"/>
      <c r="BC23" s="172"/>
      <c r="BD23" s="172"/>
      <c r="BE23" s="172"/>
      <c r="BF23" s="172"/>
      <c r="BG23" s="172"/>
      <c r="BH23" s="172"/>
      <c r="BI23" s="172"/>
    </row>
    <row r="24" spans="3:61" ht="19.899999999999999" customHeight="1">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X24" s="172"/>
      <c r="AY24" s="172"/>
      <c r="AZ24" s="172"/>
      <c r="BA24" s="172"/>
      <c r="BB24" s="172"/>
      <c r="BC24" s="172"/>
      <c r="BD24" s="172"/>
      <c r="BE24" s="172"/>
      <c r="BF24" s="172"/>
      <c r="BG24" s="172"/>
      <c r="BH24" s="172"/>
      <c r="BI24" s="172"/>
    </row>
    <row r="25" spans="3:61" ht="19.899999999999999" customHeight="1">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X25" s="172"/>
      <c r="AY25" s="172"/>
      <c r="AZ25" s="172"/>
      <c r="BA25" s="172"/>
      <c r="BB25" s="172"/>
      <c r="BC25" s="172"/>
      <c r="BD25" s="172"/>
      <c r="BE25" s="172"/>
      <c r="BF25" s="172"/>
      <c r="BG25" s="172"/>
      <c r="BH25" s="172"/>
      <c r="BI25" s="172"/>
    </row>
    <row r="26" spans="3:61" ht="19.899999999999999" customHeight="1">
      <c r="AX26" s="172"/>
      <c r="AY26" s="172"/>
      <c r="AZ26" s="172"/>
      <c r="BA26" s="172"/>
      <c r="BB26" s="172"/>
      <c r="BC26" s="172"/>
      <c r="BD26" s="172"/>
      <c r="BE26" s="172"/>
      <c r="BF26" s="172"/>
      <c r="BG26" s="172"/>
      <c r="BH26" s="172"/>
      <c r="BI26" s="172"/>
    </row>
    <row r="27" spans="3:61" ht="19.899999999999999" customHeight="1">
      <c r="AX27" s="172"/>
      <c r="AY27" s="172"/>
      <c r="AZ27" s="172"/>
      <c r="BA27" s="172"/>
      <c r="BB27" s="172"/>
      <c r="BC27" s="172"/>
      <c r="BD27" s="172"/>
      <c r="BE27" s="172"/>
      <c r="BF27" s="172"/>
      <c r="BG27" s="172"/>
      <c r="BH27" s="172"/>
      <c r="BI27" s="172"/>
    </row>
    <row r="28" spans="3:61" ht="19.899999999999999" customHeight="1">
      <c r="AX28" s="172"/>
      <c r="AY28" s="172"/>
      <c r="AZ28" s="172"/>
      <c r="BA28" s="172"/>
      <c r="BB28" s="172"/>
      <c r="BC28" s="172"/>
      <c r="BD28" s="172"/>
      <c r="BE28" s="172"/>
      <c r="BF28" s="172"/>
      <c r="BG28" s="172"/>
      <c r="BH28" s="172"/>
      <c r="BI28" s="172"/>
    </row>
    <row r="29" spans="3:61" ht="19.899999999999999" customHeight="1">
      <c r="AX29" s="172"/>
    </row>
    <row r="30" spans="3:61" ht="19.899999999999999" customHeight="1">
      <c r="AX30" s="172"/>
    </row>
    <row r="31" spans="3:61" ht="19.899999999999999" customHeight="1">
      <c r="AX31" s="172"/>
    </row>
  </sheetData>
  <phoneticPr fontId="2" type="noConversion"/>
  <printOptions verticalCentered="1"/>
  <pageMargins left="0.25" right="0.25" top="0" bottom="0" header="0" footer="0"/>
  <pageSetup paperSize="120" scale="60" orientation="landscape" horizontalDpi="300" verticalDpi="300" r:id="rId1"/>
  <headerFooter alignWithMargins="0"/>
  <ignoredErrors>
    <ignoredError sqref="AR5:AY5 BB5:BH5 D5:M5 N5:W5 X5:AG5 AH5:AQ5 BI5:BI6 BJ5:BL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CT25"/>
  <sheetViews>
    <sheetView showOutlineSymbols="0" zoomScale="80" zoomScaleNormal="80" zoomScaleSheetLayoutView="100" workbookViewId="0">
      <selection sqref="A1:A1048576"/>
    </sheetView>
  </sheetViews>
  <sheetFormatPr baseColWidth="10" defaultColWidth="14.6640625" defaultRowHeight="19.899999999999999" customHeight="1"/>
  <cols>
    <col min="1" max="1" width="3.77734375" style="115" customWidth="1"/>
    <col min="2" max="2" width="19.6640625" style="115" customWidth="1"/>
    <col min="3" max="3" width="65.33203125" style="115" customWidth="1"/>
    <col min="4" max="64" width="13.77734375" style="115" customWidth="1"/>
    <col min="65" max="16384" width="14.6640625" style="115"/>
  </cols>
  <sheetData>
    <row r="1" spans="2:98" ht="18" customHeight="1">
      <c r="B1" s="24" t="s">
        <v>436</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39"/>
      <c r="AS1" s="39"/>
      <c r="AT1" s="39"/>
    </row>
    <row r="2" spans="2:98" ht="24.75" customHeight="1">
      <c r="B2" s="52" t="s">
        <v>363</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79"/>
      <c r="AS2" s="79"/>
      <c r="AT2" s="79"/>
      <c r="AU2" s="116"/>
      <c r="AV2" s="116"/>
    </row>
    <row r="3" spans="2:98" ht="18" customHeight="1">
      <c r="B3" s="285" t="s">
        <v>450</v>
      </c>
      <c r="C3" s="285"/>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117"/>
      <c r="AS3" s="117"/>
      <c r="AT3" s="117"/>
      <c r="AU3" s="118"/>
      <c r="AV3" s="118"/>
      <c r="AW3" s="119"/>
      <c r="AX3" s="119"/>
      <c r="AY3" s="119"/>
      <c r="AZ3" s="119"/>
      <c r="BA3" s="123"/>
    </row>
    <row r="4" spans="2:98" ht="13.5" customHeight="1" thickBot="1">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8"/>
      <c r="AV4" s="118"/>
      <c r="AW4" s="119"/>
      <c r="AX4" s="119"/>
      <c r="AY4" s="119"/>
      <c r="AZ4" s="119"/>
    </row>
    <row r="5" spans="2:98" s="120" customFormat="1" ht="30" customHeight="1" thickBot="1">
      <c r="B5" s="34" t="s">
        <v>267</v>
      </c>
      <c r="C5" s="35"/>
      <c r="D5" s="189" t="s">
        <v>44</v>
      </c>
      <c r="E5" s="189" t="s">
        <v>45</v>
      </c>
      <c r="F5" s="189" t="s">
        <v>46</v>
      </c>
      <c r="G5" s="189" t="s">
        <v>47</v>
      </c>
      <c r="H5" s="189" t="s">
        <v>48</v>
      </c>
      <c r="I5" s="189" t="s">
        <v>49</v>
      </c>
      <c r="J5" s="189" t="s">
        <v>50</v>
      </c>
      <c r="K5" s="189" t="s">
        <v>51</v>
      </c>
      <c r="L5" s="189" t="s">
        <v>52</v>
      </c>
      <c r="M5" s="189" t="s">
        <v>53</v>
      </c>
      <c r="N5" s="189" t="s">
        <v>54</v>
      </c>
      <c r="O5" s="189" t="s">
        <v>55</v>
      </c>
      <c r="P5" s="189" t="s">
        <v>56</v>
      </c>
      <c r="Q5" s="189" t="s">
        <v>57</v>
      </c>
      <c r="R5" s="189" t="s">
        <v>58</v>
      </c>
      <c r="S5" s="189" t="s">
        <v>59</v>
      </c>
      <c r="T5" s="189" t="s">
        <v>60</v>
      </c>
      <c r="U5" s="189" t="s">
        <v>61</v>
      </c>
      <c r="V5" s="189" t="s">
        <v>62</v>
      </c>
      <c r="W5" s="189" t="s">
        <v>63</v>
      </c>
      <c r="X5" s="189" t="s">
        <v>64</v>
      </c>
      <c r="Y5" s="189" t="s">
        <v>65</v>
      </c>
      <c r="Z5" s="189" t="s">
        <v>66</v>
      </c>
      <c r="AA5" s="189" t="s">
        <v>67</v>
      </c>
      <c r="AB5" s="189" t="s">
        <v>68</v>
      </c>
      <c r="AC5" s="189" t="s">
        <v>69</v>
      </c>
      <c r="AD5" s="189" t="s">
        <v>70</v>
      </c>
      <c r="AE5" s="189" t="s">
        <v>71</v>
      </c>
      <c r="AF5" s="189" t="s">
        <v>72</v>
      </c>
      <c r="AG5" s="189" t="s">
        <v>73</v>
      </c>
      <c r="AH5" s="189" t="s">
        <v>74</v>
      </c>
      <c r="AI5" s="189" t="s">
        <v>75</v>
      </c>
      <c r="AJ5" s="189" t="s">
        <v>76</v>
      </c>
      <c r="AK5" s="189" t="s">
        <v>43</v>
      </c>
      <c r="AL5" s="189" t="s">
        <v>42</v>
      </c>
      <c r="AM5" s="189" t="s">
        <v>41</v>
      </c>
      <c r="AN5" s="189" t="s">
        <v>40</v>
      </c>
      <c r="AO5" s="189" t="s">
        <v>39</v>
      </c>
      <c r="AP5" s="189" t="s">
        <v>38</v>
      </c>
      <c r="AQ5" s="189" t="s">
        <v>37</v>
      </c>
      <c r="AR5" s="189" t="s">
        <v>36</v>
      </c>
      <c r="AS5" s="189" t="s">
        <v>0</v>
      </c>
      <c r="AT5" s="189" t="s">
        <v>1</v>
      </c>
      <c r="AU5" s="189" t="s">
        <v>2</v>
      </c>
      <c r="AV5" s="189" t="s">
        <v>3</v>
      </c>
      <c r="AW5" s="189" t="s">
        <v>4</v>
      </c>
      <c r="AX5" s="189" t="s">
        <v>9</v>
      </c>
      <c r="AY5" s="189" t="s">
        <v>29</v>
      </c>
      <c r="AZ5" s="191">
        <v>2008</v>
      </c>
      <c r="BA5" s="191">
        <v>2009</v>
      </c>
      <c r="BB5" s="192" t="s">
        <v>83</v>
      </c>
      <c r="BC5" s="192" t="s">
        <v>85</v>
      </c>
      <c r="BD5" s="192" t="s">
        <v>310</v>
      </c>
      <c r="BE5" s="192" t="s">
        <v>351</v>
      </c>
      <c r="BF5" s="192" t="s">
        <v>360</v>
      </c>
      <c r="BG5" s="192" t="s">
        <v>362</v>
      </c>
      <c r="BH5" s="192" t="s">
        <v>370</v>
      </c>
      <c r="BI5" s="192" t="s">
        <v>382</v>
      </c>
      <c r="BJ5" s="192" t="s">
        <v>437</v>
      </c>
      <c r="BK5" s="192" t="s">
        <v>459</v>
      </c>
      <c r="BL5" s="192" t="s">
        <v>476</v>
      </c>
    </row>
    <row r="6" spans="2:98" ht="12" customHeight="1">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21"/>
      <c r="AT6" s="119"/>
      <c r="AU6" s="122"/>
      <c r="AV6" s="122"/>
      <c r="AW6" s="119"/>
      <c r="AX6" s="119"/>
      <c r="AY6" s="119"/>
      <c r="AZ6" s="119"/>
      <c r="BA6" s="123"/>
      <c r="BB6" s="123"/>
    </row>
    <row r="7" spans="2:98" ht="19.899999999999999" customHeight="1">
      <c r="B7" s="124" t="s">
        <v>221</v>
      </c>
      <c r="C7" s="119"/>
      <c r="D7" s="129">
        <v>0</v>
      </c>
      <c r="E7" s="129">
        <v>0</v>
      </c>
      <c r="F7" s="129">
        <v>0</v>
      </c>
      <c r="G7" s="129">
        <v>0</v>
      </c>
      <c r="H7" s="129">
        <v>0</v>
      </c>
      <c r="I7" s="129">
        <v>0</v>
      </c>
      <c r="J7" s="129">
        <v>0</v>
      </c>
      <c r="K7" s="129">
        <v>0</v>
      </c>
      <c r="L7" s="129">
        <v>0</v>
      </c>
      <c r="M7" s="129">
        <v>0</v>
      </c>
      <c r="N7" s="129">
        <v>0</v>
      </c>
      <c r="O7" s="129">
        <v>0</v>
      </c>
      <c r="P7" s="129">
        <v>0</v>
      </c>
      <c r="Q7" s="129">
        <v>0</v>
      </c>
      <c r="R7" s="129">
        <v>0</v>
      </c>
      <c r="S7" s="129">
        <v>0</v>
      </c>
      <c r="T7" s="129">
        <v>0</v>
      </c>
      <c r="U7" s="129">
        <v>0</v>
      </c>
      <c r="V7" s="129">
        <v>0</v>
      </c>
      <c r="W7" s="129">
        <v>0</v>
      </c>
      <c r="X7" s="129">
        <v>0</v>
      </c>
      <c r="Y7" s="129">
        <v>0</v>
      </c>
      <c r="Z7" s="129">
        <v>0</v>
      </c>
      <c r="AA7" s="129">
        <v>0</v>
      </c>
      <c r="AB7" s="129">
        <v>0</v>
      </c>
      <c r="AC7" s="129">
        <v>0</v>
      </c>
      <c r="AD7" s="129">
        <v>0</v>
      </c>
      <c r="AE7" s="129">
        <v>0</v>
      </c>
      <c r="AF7" s="129">
        <v>0</v>
      </c>
      <c r="AG7" s="129">
        <v>0</v>
      </c>
      <c r="AH7" s="129">
        <v>0</v>
      </c>
      <c r="AI7" s="126">
        <v>0</v>
      </c>
      <c r="AJ7" s="125">
        <v>901.3</v>
      </c>
      <c r="AK7" s="125">
        <v>1066.4000000000001</v>
      </c>
      <c r="AL7" s="125">
        <v>1709.4475</v>
      </c>
      <c r="AM7" s="125">
        <v>2052</v>
      </c>
      <c r="AN7" s="125">
        <v>2713.0287835899999</v>
      </c>
      <c r="AO7" s="125">
        <v>3981.9</v>
      </c>
      <c r="AP7" s="125">
        <v>4594.6957296199998</v>
      </c>
      <c r="AQ7" s="125">
        <v>5680.3306282100002</v>
      </c>
      <c r="AR7" s="125">
        <v>5480.8337896100002</v>
      </c>
      <c r="AS7" s="125">
        <v>5992.7364438900004</v>
      </c>
      <c r="AT7" s="125">
        <v>6444.3614308200004</v>
      </c>
      <c r="AU7" s="125">
        <v>8082.2198773700002</v>
      </c>
      <c r="AV7" s="125">
        <v>9681.2999999999993</v>
      </c>
      <c r="AW7" s="125">
        <v>11246.28622525</v>
      </c>
      <c r="AX7" s="125">
        <v>13354.01582755</v>
      </c>
      <c r="AY7" s="125">
        <v>15346.18918161</v>
      </c>
      <c r="AZ7" s="125">
        <v>15365</v>
      </c>
      <c r="BA7" s="125">
        <v>15468</v>
      </c>
      <c r="BB7" s="125">
        <v>18728.800462119998</v>
      </c>
      <c r="BC7" s="125">
        <v>24763.83954456</v>
      </c>
      <c r="BD7" s="125">
        <v>22241.663122369999</v>
      </c>
      <c r="BE7" s="125">
        <v>25853.0964518</v>
      </c>
      <c r="BF7" s="125">
        <v>28602.268959389996</v>
      </c>
      <c r="BG7" s="125">
        <v>34730.437704600001</v>
      </c>
      <c r="BH7" s="125">
        <v>34872.6</v>
      </c>
      <c r="BI7" s="125">
        <v>39174.824000000001</v>
      </c>
      <c r="BJ7" s="224">
        <v>31902.2</v>
      </c>
      <c r="BK7" s="224">
        <v>36412.373855940001</v>
      </c>
      <c r="BL7" s="235">
        <v>41365.834382560002</v>
      </c>
      <c r="BM7" s="243"/>
      <c r="BN7" s="235"/>
      <c r="BO7" s="235"/>
      <c r="BP7" s="235"/>
      <c r="BQ7" s="235"/>
      <c r="BR7" s="235"/>
      <c r="BS7" s="235"/>
      <c r="BT7" s="235"/>
      <c r="BU7" s="235"/>
      <c r="BV7" s="235"/>
      <c r="BW7" s="235"/>
      <c r="BX7" s="235"/>
      <c r="BY7" s="235"/>
      <c r="BZ7" s="235"/>
      <c r="CA7" s="235"/>
      <c r="CB7" s="235"/>
      <c r="CC7" s="235"/>
      <c r="CD7" s="235"/>
      <c r="CE7" s="235"/>
      <c r="CF7" s="235"/>
      <c r="CG7" s="235"/>
      <c r="CH7" s="235"/>
      <c r="CI7" s="235"/>
      <c r="CJ7" s="235"/>
      <c r="CK7" s="243"/>
      <c r="CL7" s="243"/>
      <c r="CM7" s="243"/>
      <c r="CN7" s="243"/>
      <c r="CO7" s="243"/>
      <c r="CP7" s="243"/>
      <c r="CQ7" s="243"/>
      <c r="CR7" s="243"/>
      <c r="CS7" s="243"/>
      <c r="CT7" s="243"/>
    </row>
    <row r="8" spans="2:98" ht="19.899999999999999" customHeight="1">
      <c r="B8" s="124" t="s">
        <v>222</v>
      </c>
      <c r="C8" s="119"/>
      <c r="D8" s="126">
        <v>0</v>
      </c>
      <c r="E8" s="126">
        <v>0</v>
      </c>
      <c r="F8" s="126">
        <v>0</v>
      </c>
      <c r="G8" s="126">
        <v>0</v>
      </c>
      <c r="H8" s="126">
        <v>0</v>
      </c>
      <c r="I8" s="126">
        <v>0</v>
      </c>
      <c r="J8" s="126">
        <v>0</v>
      </c>
      <c r="K8" s="126">
        <v>0</v>
      </c>
      <c r="L8" s="126">
        <v>0</v>
      </c>
      <c r="M8" s="126">
        <v>0</v>
      </c>
      <c r="N8" s="126">
        <v>0</v>
      </c>
      <c r="O8" s="126">
        <v>0</v>
      </c>
      <c r="P8" s="126">
        <v>0</v>
      </c>
      <c r="Q8" s="126">
        <v>0</v>
      </c>
      <c r="R8" s="126">
        <v>0</v>
      </c>
      <c r="S8" s="126">
        <v>0</v>
      </c>
      <c r="T8" s="126">
        <v>0</v>
      </c>
      <c r="U8" s="126">
        <v>0</v>
      </c>
      <c r="V8" s="126">
        <v>0</v>
      </c>
      <c r="W8" s="126">
        <v>0</v>
      </c>
      <c r="X8" s="126">
        <v>0</v>
      </c>
      <c r="Y8" s="126">
        <v>0</v>
      </c>
      <c r="Z8" s="126">
        <v>0</v>
      </c>
      <c r="AA8" s="126">
        <v>0</v>
      </c>
      <c r="AB8" s="126">
        <v>0</v>
      </c>
      <c r="AC8" s="126">
        <v>0</v>
      </c>
      <c r="AD8" s="126">
        <v>0</v>
      </c>
      <c r="AE8" s="126">
        <v>0</v>
      </c>
      <c r="AF8" s="126">
        <v>0</v>
      </c>
      <c r="AG8" s="126">
        <v>0</v>
      </c>
      <c r="AH8" s="126">
        <v>0</v>
      </c>
      <c r="AI8" s="126">
        <v>0</v>
      </c>
      <c r="AJ8" s="125">
        <v>879.90000000000009</v>
      </c>
      <c r="AK8" s="125">
        <v>943.1</v>
      </c>
      <c r="AL8" s="125">
        <v>1538.9</v>
      </c>
      <c r="AM8" s="125">
        <v>2060.1999999999998</v>
      </c>
      <c r="AN8" s="125">
        <v>2543.1999999999998</v>
      </c>
      <c r="AO8" s="125">
        <v>3855.5</v>
      </c>
      <c r="AP8" s="125">
        <v>4523</v>
      </c>
      <c r="AQ8" s="125">
        <v>5984.3</v>
      </c>
      <c r="AR8" s="125">
        <v>5939</v>
      </c>
      <c r="AS8" s="125">
        <v>6201.9</v>
      </c>
      <c r="AT8" s="125">
        <v>6768.8</v>
      </c>
      <c r="AU8" s="125">
        <v>8336.9</v>
      </c>
      <c r="AV8" s="125">
        <v>10110.700000000001</v>
      </c>
      <c r="AW8" s="125">
        <v>11688.436600000001</v>
      </c>
      <c r="AX8" s="125">
        <v>13899.5373</v>
      </c>
      <c r="AY8" s="125">
        <v>15709.9</v>
      </c>
      <c r="AZ8" s="125">
        <v>15791.1</v>
      </c>
      <c r="BA8" s="125">
        <v>15895.2</v>
      </c>
      <c r="BB8" s="125">
        <v>19139.8</v>
      </c>
      <c r="BC8" s="125">
        <v>23617.880482083798</v>
      </c>
      <c r="BD8" s="125">
        <v>23301.554522145547</v>
      </c>
      <c r="BE8" s="125">
        <v>26320.744324560397</v>
      </c>
      <c r="BF8" s="125">
        <v>29685.939379030191</v>
      </c>
      <c r="BG8" s="125">
        <v>34604.235707109161</v>
      </c>
      <c r="BH8" s="125">
        <v>35996.721187626819</v>
      </c>
      <c r="BI8" s="125">
        <v>40037.868119824292</v>
      </c>
      <c r="BJ8" s="224">
        <v>33412.9</v>
      </c>
      <c r="BK8" s="224">
        <v>36652.595710505717</v>
      </c>
      <c r="BL8" s="235">
        <v>42022.835277232138</v>
      </c>
      <c r="BM8" s="243"/>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43"/>
      <c r="CL8" s="243"/>
      <c r="CM8" s="243"/>
      <c r="CN8" s="243"/>
      <c r="CO8" s="243"/>
      <c r="CP8" s="243"/>
      <c r="CQ8" s="243"/>
      <c r="CR8" s="243"/>
      <c r="CS8" s="243"/>
      <c r="CT8" s="243"/>
    </row>
    <row r="9" spans="2:98" ht="19.899999999999999" customHeight="1">
      <c r="B9" s="124" t="s">
        <v>223</v>
      </c>
      <c r="C9" s="119"/>
      <c r="D9" s="126">
        <v>0</v>
      </c>
      <c r="E9" s="126">
        <v>0</v>
      </c>
      <c r="F9" s="126">
        <v>0</v>
      </c>
      <c r="G9" s="126">
        <v>0</v>
      </c>
      <c r="H9" s="126">
        <v>0</v>
      </c>
      <c r="I9" s="126">
        <v>0</v>
      </c>
      <c r="J9" s="126">
        <v>0</v>
      </c>
      <c r="K9" s="126">
        <v>0</v>
      </c>
      <c r="L9" s="126">
        <v>0</v>
      </c>
      <c r="M9" s="126">
        <v>0</v>
      </c>
      <c r="N9" s="126">
        <v>0</v>
      </c>
      <c r="O9" s="126">
        <v>0</v>
      </c>
      <c r="P9" s="126">
        <v>0</v>
      </c>
      <c r="Q9" s="126">
        <v>0</v>
      </c>
      <c r="R9" s="126">
        <v>0</v>
      </c>
      <c r="S9" s="126">
        <v>0</v>
      </c>
      <c r="T9" s="126">
        <v>0</v>
      </c>
      <c r="U9" s="126">
        <v>0</v>
      </c>
      <c r="V9" s="126">
        <v>0</v>
      </c>
      <c r="W9" s="126">
        <v>0</v>
      </c>
      <c r="X9" s="126">
        <v>0</v>
      </c>
      <c r="Y9" s="126">
        <v>0</v>
      </c>
      <c r="Z9" s="126">
        <v>0</v>
      </c>
      <c r="AA9" s="126">
        <v>0</v>
      </c>
      <c r="AB9" s="126">
        <v>0</v>
      </c>
      <c r="AC9" s="126">
        <v>0</v>
      </c>
      <c r="AD9" s="126">
        <v>0</v>
      </c>
      <c r="AE9" s="126">
        <v>0</v>
      </c>
      <c r="AF9" s="126">
        <v>0</v>
      </c>
      <c r="AG9" s="126">
        <v>0</v>
      </c>
      <c r="AH9" s="126">
        <v>0</v>
      </c>
      <c r="AI9" s="126">
        <v>0</v>
      </c>
      <c r="AJ9" s="125">
        <v>88</v>
      </c>
      <c r="AK9" s="125">
        <v>94.3</v>
      </c>
      <c r="AL9" s="125">
        <v>153.9</v>
      </c>
      <c r="AM9" s="125">
        <v>309</v>
      </c>
      <c r="AN9" s="125">
        <v>381.5</v>
      </c>
      <c r="AO9" s="125">
        <v>653</v>
      </c>
      <c r="AP9" s="125">
        <v>745.5</v>
      </c>
      <c r="AQ9" s="125">
        <v>956.1</v>
      </c>
      <c r="AR9" s="125">
        <v>767.1</v>
      </c>
      <c r="AS9" s="125">
        <v>1137.4000000000001</v>
      </c>
      <c r="AT9" s="125">
        <v>1303</v>
      </c>
      <c r="AU9" s="125">
        <v>1354.8</v>
      </c>
      <c r="AV9" s="125">
        <v>1643</v>
      </c>
      <c r="AW9" s="125">
        <v>1899.4</v>
      </c>
      <c r="AX9" s="125">
        <v>2675.6609302500001</v>
      </c>
      <c r="AY9" s="125">
        <v>2552.9</v>
      </c>
      <c r="AZ9" s="125">
        <v>2566.1</v>
      </c>
      <c r="BA9" s="125">
        <v>2583</v>
      </c>
      <c r="BB9" s="125">
        <v>3110.2</v>
      </c>
      <c r="BC9" s="125">
        <v>2834.1456578500556</v>
      </c>
      <c r="BD9" s="125">
        <v>2796.1865426574655</v>
      </c>
      <c r="BE9" s="125">
        <v>3158.4893189472477</v>
      </c>
      <c r="BF9" s="125">
        <v>3562.3127254836227</v>
      </c>
      <c r="BG9" s="125">
        <v>4152.5082848530992</v>
      </c>
      <c r="BH9" s="125">
        <v>4319.6065425152183</v>
      </c>
      <c r="BI9" s="125">
        <v>4804.5</v>
      </c>
      <c r="BJ9" s="224">
        <v>3341.3</v>
      </c>
      <c r="BK9" s="224">
        <v>3665.259571050572</v>
      </c>
      <c r="BL9" s="235">
        <v>3926.0817858605401</v>
      </c>
      <c r="BM9" s="243"/>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43"/>
      <c r="CL9" s="243"/>
      <c r="CM9" s="243"/>
      <c r="CN9" s="243"/>
      <c r="CO9" s="243"/>
      <c r="CP9" s="243"/>
      <c r="CQ9" s="243"/>
      <c r="CR9" s="243"/>
      <c r="CS9" s="243"/>
      <c r="CT9" s="243"/>
    </row>
    <row r="10" spans="2:98" ht="19.899999999999999" customHeight="1">
      <c r="B10" s="124" t="s">
        <v>224</v>
      </c>
      <c r="C10" s="119"/>
      <c r="D10" s="126">
        <v>0</v>
      </c>
      <c r="E10" s="126">
        <v>0</v>
      </c>
      <c r="F10" s="126">
        <v>0</v>
      </c>
      <c r="G10" s="126">
        <v>0</v>
      </c>
      <c r="H10" s="126">
        <v>0</v>
      </c>
      <c r="I10" s="126">
        <v>0</v>
      </c>
      <c r="J10" s="126">
        <v>0</v>
      </c>
      <c r="K10" s="126">
        <v>0</v>
      </c>
      <c r="L10" s="126">
        <v>0</v>
      </c>
      <c r="M10" s="126">
        <v>0</v>
      </c>
      <c r="N10" s="126">
        <v>0</v>
      </c>
      <c r="O10" s="126">
        <v>0</v>
      </c>
      <c r="P10" s="126">
        <v>0</v>
      </c>
      <c r="Q10" s="126">
        <v>0</v>
      </c>
      <c r="R10" s="126">
        <v>0</v>
      </c>
      <c r="S10" s="126">
        <v>0</v>
      </c>
      <c r="T10" s="126">
        <v>0</v>
      </c>
      <c r="U10" s="126">
        <v>0</v>
      </c>
      <c r="V10" s="126">
        <v>0</v>
      </c>
      <c r="W10" s="126">
        <v>0</v>
      </c>
      <c r="X10" s="126">
        <v>0</v>
      </c>
      <c r="Y10" s="126">
        <v>0</v>
      </c>
      <c r="Z10" s="126">
        <v>0</v>
      </c>
      <c r="AA10" s="126">
        <v>0</v>
      </c>
      <c r="AB10" s="126">
        <v>0</v>
      </c>
      <c r="AC10" s="126">
        <v>0</v>
      </c>
      <c r="AD10" s="126">
        <v>0</v>
      </c>
      <c r="AE10" s="126">
        <v>0</v>
      </c>
      <c r="AF10" s="126">
        <v>0</v>
      </c>
      <c r="AG10" s="126">
        <v>0</v>
      </c>
      <c r="AH10" s="126">
        <v>0</v>
      </c>
      <c r="AI10" s="126">
        <v>0</v>
      </c>
      <c r="AJ10" s="126">
        <v>0</v>
      </c>
      <c r="AK10" s="126">
        <v>0</v>
      </c>
      <c r="AL10" s="126">
        <v>0</v>
      </c>
      <c r="AM10" s="126">
        <v>0</v>
      </c>
      <c r="AN10" s="126">
        <v>0</v>
      </c>
      <c r="AO10" s="126">
        <v>0</v>
      </c>
      <c r="AP10" s="126">
        <v>0</v>
      </c>
      <c r="AQ10" s="126">
        <v>0</v>
      </c>
      <c r="AR10" s="126">
        <v>0</v>
      </c>
      <c r="AS10" s="125">
        <v>165.2</v>
      </c>
      <c r="AT10" s="125">
        <v>203.1</v>
      </c>
      <c r="AU10" s="126">
        <v>0</v>
      </c>
      <c r="AV10" s="126">
        <v>0</v>
      </c>
      <c r="AW10" s="126">
        <v>0</v>
      </c>
      <c r="AX10" s="126">
        <v>0</v>
      </c>
      <c r="AY10" s="126">
        <v>0</v>
      </c>
      <c r="AZ10" s="126">
        <v>0</v>
      </c>
      <c r="BA10" s="126">
        <v>0</v>
      </c>
      <c r="BB10" s="126">
        <v>0</v>
      </c>
      <c r="BC10" s="126">
        <v>0</v>
      </c>
      <c r="BD10" s="126">
        <v>0</v>
      </c>
      <c r="BE10" s="126">
        <v>0</v>
      </c>
      <c r="BF10" s="126">
        <v>0</v>
      </c>
      <c r="BG10" s="126">
        <v>0</v>
      </c>
      <c r="BH10" s="126">
        <v>0</v>
      </c>
      <c r="BI10" s="126">
        <v>0</v>
      </c>
      <c r="BJ10" s="224">
        <v>0</v>
      </c>
      <c r="BK10" s="224">
        <v>0</v>
      </c>
      <c r="BL10" s="235">
        <v>0</v>
      </c>
      <c r="BM10" s="243"/>
      <c r="BN10" s="235"/>
      <c r="BO10" s="235"/>
      <c r="BP10" s="235"/>
      <c r="BQ10" s="235"/>
      <c r="BR10" s="235"/>
      <c r="BS10" s="235"/>
      <c r="BT10" s="235"/>
      <c r="BU10" s="235"/>
      <c r="BV10" s="235"/>
      <c r="BW10" s="235"/>
      <c r="BX10" s="235"/>
      <c r="BY10" s="235"/>
      <c r="BZ10" s="235"/>
      <c r="CA10" s="235"/>
      <c r="CB10" s="235"/>
      <c r="CC10" s="235"/>
      <c r="CD10" s="235"/>
      <c r="CE10" s="235"/>
      <c r="CF10" s="235"/>
      <c r="CG10" s="235"/>
      <c r="CH10" s="235"/>
      <c r="CI10" s="235"/>
      <c r="CJ10" s="235"/>
      <c r="CK10" s="243"/>
      <c r="CL10" s="243"/>
      <c r="CM10" s="243"/>
      <c r="CN10" s="243"/>
      <c r="CO10" s="243"/>
      <c r="CP10" s="243"/>
      <c r="CQ10" s="243"/>
      <c r="CR10" s="243"/>
      <c r="CS10" s="243"/>
      <c r="CT10" s="243"/>
    </row>
    <row r="11" spans="2:98" ht="19.899999999999999" customHeight="1">
      <c r="B11" s="124" t="s">
        <v>225</v>
      </c>
      <c r="C11" s="119"/>
      <c r="D11" s="126">
        <v>0</v>
      </c>
      <c r="E11" s="126">
        <v>0</v>
      </c>
      <c r="F11" s="126">
        <v>0</v>
      </c>
      <c r="G11" s="126">
        <v>0</v>
      </c>
      <c r="H11" s="126">
        <v>0</v>
      </c>
      <c r="I11" s="126">
        <v>0</v>
      </c>
      <c r="J11" s="126">
        <v>0</v>
      </c>
      <c r="K11" s="126">
        <v>0</v>
      </c>
      <c r="L11" s="126">
        <v>0</v>
      </c>
      <c r="M11" s="126">
        <v>0</v>
      </c>
      <c r="N11" s="126">
        <v>0</v>
      </c>
      <c r="O11" s="126">
        <v>0</v>
      </c>
      <c r="P11" s="126">
        <v>0</v>
      </c>
      <c r="Q11" s="126">
        <v>0</v>
      </c>
      <c r="R11" s="126">
        <v>0</v>
      </c>
      <c r="S11" s="126">
        <v>0</v>
      </c>
      <c r="T11" s="126">
        <v>0</v>
      </c>
      <c r="U11" s="126">
        <v>0</v>
      </c>
      <c r="V11" s="126">
        <v>0</v>
      </c>
      <c r="W11" s="126">
        <v>0</v>
      </c>
      <c r="X11" s="126">
        <v>0</v>
      </c>
      <c r="Y11" s="126">
        <v>0</v>
      </c>
      <c r="Z11" s="126">
        <v>0</v>
      </c>
      <c r="AA11" s="126">
        <v>0</v>
      </c>
      <c r="AB11" s="126">
        <v>0</v>
      </c>
      <c r="AC11" s="126">
        <v>0</v>
      </c>
      <c r="AD11" s="126">
        <v>0</v>
      </c>
      <c r="AE11" s="126">
        <v>0</v>
      </c>
      <c r="AF11" s="126">
        <v>0</v>
      </c>
      <c r="AG11" s="126">
        <v>0</v>
      </c>
      <c r="AH11" s="126">
        <v>0</v>
      </c>
      <c r="AI11" s="126">
        <v>0</v>
      </c>
      <c r="AJ11" s="125">
        <v>110.9</v>
      </c>
      <c r="AK11" s="125">
        <v>128.9</v>
      </c>
      <c r="AL11" s="125">
        <v>236.8</v>
      </c>
      <c r="AM11" s="125">
        <v>257.89999999999998</v>
      </c>
      <c r="AN11" s="125">
        <v>530.08421112999997</v>
      </c>
      <c r="AO11" s="125">
        <v>804.73900979999996</v>
      </c>
      <c r="AP11" s="125">
        <v>812.17411526000001</v>
      </c>
      <c r="AQ11" s="125">
        <v>832.7</v>
      </c>
      <c r="AR11" s="125">
        <v>829.38699999999994</v>
      </c>
      <c r="AS11" s="125">
        <v>1256.5999999999999</v>
      </c>
      <c r="AT11" s="125">
        <v>1330.4</v>
      </c>
      <c r="AU11" s="125">
        <v>1736.6</v>
      </c>
      <c r="AV11" s="125">
        <v>1928.9</v>
      </c>
      <c r="AW11" s="125">
        <v>2097.5934000000002</v>
      </c>
      <c r="AX11" s="125">
        <v>3097.712</v>
      </c>
      <c r="AY11" s="125">
        <v>3237</v>
      </c>
      <c r="AZ11" s="125">
        <v>3515.6</v>
      </c>
      <c r="BA11" s="125">
        <v>4806.2</v>
      </c>
      <c r="BB11" s="125">
        <v>4618.2</v>
      </c>
      <c r="BC11" s="125">
        <v>6787.3051127700001</v>
      </c>
      <c r="BD11" s="125">
        <v>5926.4686901099994</v>
      </c>
      <c r="BE11" s="125">
        <v>6030.3442830699996</v>
      </c>
      <c r="BF11" s="125">
        <v>6626.4593148700005</v>
      </c>
      <c r="BG11" s="125">
        <v>10885.075191310001</v>
      </c>
      <c r="BH11" s="125">
        <v>8341.3295009600006</v>
      </c>
      <c r="BI11" s="125">
        <v>9701.6735949999984</v>
      </c>
      <c r="BJ11" s="224">
        <v>7733</v>
      </c>
      <c r="BK11" s="224">
        <v>7803.8612138799999</v>
      </c>
      <c r="BL11" s="235">
        <v>10164.22451883</v>
      </c>
      <c r="BM11" s="243"/>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43"/>
      <c r="CL11" s="243"/>
      <c r="CM11" s="243"/>
      <c r="CN11" s="243"/>
      <c r="CO11" s="243"/>
      <c r="CP11" s="243"/>
      <c r="CQ11" s="243"/>
      <c r="CR11" s="243"/>
      <c r="CS11" s="243"/>
      <c r="CT11" s="243"/>
    </row>
    <row r="12" spans="2:98" ht="19.899999999999999" customHeight="1">
      <c r="B12" s="124" t="s">
        <v>226</v>
      </c>
      <c r="C12" s="119"/>
      <c r="D12" s="126">
        <v>0</v>
      </c>
      <c r="E12" s="126">
        <v>0</v>
      </c>
      <c r="F12" s="126">
        <v>0</v>
      </c>
      <c r="G12" s="126">
        <v>0</v>
      </c>
      <c r="H12" s="126">
        <v>0</v>
      </c>
      <c r="I12" s="126">
        <v>0</v>
      </c>
      <c r="J12" s="126">
        <v>0</v>
      </c>
      <c r="K12" s="126">
        <v>0</v>
      </c>
      <c r="L12" s="126">
        <v>0</v>
      </c>
      <c r="M12" s="126">
        <v>0</v>
      </c>
      <c r="N12" s="126">
        <v>0</v>
      </c>
      <c r="O12" s="126">
        <v>0</v>
      </c>
      <c r="P12" s="126">
        <v>0</v>
      </c>
      <c r="Q12" s="126">
        <v>0</v>
      </c>
      <c r="R12" s="126">
        <v>0</v>
      </c>
      <c r="S12" s="126">
        <v>0</v>
      </c>
      <c r="T12" s="126">
        <v>0</v>
      </c>
      <c r="U12" s="126">
        <v>0</v>
      </c>
      <c r="V12" s="126">
        <v>0</v>
      </c>
      <c r="W12" s="126">
        <v>0</v>
      </c>
      <c r="X12" s="126">
        <v>0</v>
      </c>
      <c r="Y12" s="126">
        <v>0</v>
      </c>
      <c r="Z12" s="126">
        <v>0</v>
      </c>
      <c r="AA12" s="126">
        <v>0</v>
      </c>
      <c r="AB12" s="126">
        <v>0</v>
      </c>
      <c r="AC12" s="126">
        <v>0</v>
      </c>
      <c r="AD12" s="126">
        <v>0</v>
      </c>
      <c r="AE12" s="126">
        <v>0</v>
      </c>
      <c r="AF12" s="126">
        <v>0</v>
      </c>
      <c r="AG12" s="126">
        <v>0</v>
      </c>
      <c r="AH12" s="126">
        <v>0</v>
      </c>
      <c r="AI12" s="126">
        <v>0</v>
      </c>
      <c r="AJ12" s="125">
        <v>22.900000000000006</v>
      </c>
      <c r="AK12" s="125">
        <v>34.600000000000009</v>
      </c>
      <c r="AL12" s="125">
        <v>82.9</v>
      </c>
      <c r="AM12" s="125">
        <v>-51.100000000000023</v>
      </c>
      <c r="AN12" s="125">
        <v>148.58421112999997</v>
      </c>
      <c r="AO12" s="125">
        <v>151.73900979999996</v>
      </c>
      <c r="AP12" s="125">
        <v>66.674115260000008</v>
      </c>
      <c r="AQ12" s="125">
        <v>-123.39999999999998</v>
      </c>
      <c r="AR12" s="125">
        <f>+AR11-AR9</f>
        <v>62.286999999999921</v>
      </c>
      <c r="AS12" s="125">
        <v>284.39999999999998</v>
      </c>
      <c r="AT12" s="125">
        <v>230.5</v>
      </c>
      <c r="AU12" s="125">
        <v>381.8</v>
      </c>
      <c r="AV12" s="125">
        <v>285.89999999999998</v>
      </c>
      <c r="AW12" s="125">
        <v>198.19340000000011</v>
      </c>
      <c r="AX12" s="125">
        <v>422.0510697499999</v>
      </c>
      <c r="AY12" s="125">
        <v>684.1</v>
      </c>
      <c r="AZ12" s="125">
        <v>949.5</v>
      </c>
      <c r="BA12" s="125">
        <v>2223.1999999999998</v>
      </c>
      <c r="BB12" s="125">
        <v>1508</v>
      </c>
      <c r="BC12" s="125">
        <v>3953.1594549199444</v>
      </c>
      <c r="BD12" s="125">
        <v>3130.282147452534</v>
      </c>
      <c r="BE12" s="125">
        <v>2871.8549641227519</v>
      </c>
      <c r="BF12" s="125">
        <v>3064.1465893863779</v>
      </c>
      <c r="BG12" s="125">
        <v>6732.566906456902</v>
      </c>
      <c r="BH12" s="125">
        <v>4021.7229584447823</v>
      </c>
      <c r="BI12" s="125">
        <v>4897.1294206210832</v>
      </c>
      <c r="BJ12" s="224">
        <v>4391.7</v>
      </c>
      <c r="BK12" s="224">
        <v>4138.6016428294279</v>
      </c>
      <c r="BL12" s="235">
        <v>6238.1427329694598</v>
      </c>
      <c r="BM12" s="243"/>
      <c r="BN12" s="235"/>
      <c r="BO12" s="235"/>
      <c r="BP12" s="235"/>
      <c r="BQ12" s="235"/>
      <c r="BR12" s="235"/>
      <c r="BS12" s="235"/>
      <c r="BT12" s="235"/>
      <c r="BU12" s="235"/>
      <c r="BV12" s="235"/>
      <c r="BW12" s="235"/>
      <c r="BX12" s="235"/>
      <c r="BY12" s="235"/>
      <c r="BZ12" s="235"/>
      <c r="CA12" s="235"/>
      <c r="CB12" s="235"/>
      <c r="CC12" s="235"/>
      <c r="CD12" s="235"/>
      <c r="CE12" s="235"/>
      <c r="CF12" s="235"/>
      <c r="CG12" s="235"/>
      <c r="CH12" s="235"/>
      <c r="CI12" s="235"/>
      <c r="CJ12" s="235"/>
      <c r="CK12" s="243"/>
      <c r="CL12" s="243"/>
      <c r="CM12" s="243"/>
      <c r="CN12" s="243"/>
      <c r="CO12" s="243"/>
      <c r="CP12" s="243"/>
      <c r="CQ12" s="243"/>
      <c r="CR12" s="243"/>
      <c r="CS12" s="243"/>
      <c r="CT12" s="243"/>
    </row>
    <row r="13" spans="2:98" ht="19.899999999999999" customHeight="1">
      <c r="B13" s="124" t="s">
        <v>227</v>
      </c>
      <c r="C13" s="119"/>
      <c r="D13" s="126" t="s">
        <v>321</v>
      </c>
      <c r="E13" s="126" t="s">
        <v>322</v>
      </c>
      <c r="F13" s="126" t="s">
        <v>322</v>
      </c>
      <c r="G13" s="126" t="s">
        <v>323</v>
      </c>
      <c r="H13" s="126" t="s">
        <v>323</v>
      </c>
      <c r="I13" s="126" t="s">
        <v>323</v>
      </c>
      <c r="J13" s="126" t="s">
        <v>322</v>
      </c>
      <c r="K13" s="126" t="s">
        <v>322</v>
      </c>
      <c r="L13" s="126" t="s">
        <v>322</v>
      </c>
      <c r="M13" s="126" t="s">
        <v>322</v>
      </c>
      <c r="N13" s="126" t="s">
        <v>322</v>
      </c>
      <c r="O13" s="126" t="s">
        <v>322</v>
      </c>
      <c r="P13" s="126" t="s">
        <v>324</v>
      </c>
      <c r="Q13" s="126" t="s">
        <v>324</v>
      </c>
      <c r="R13" s="126" t="s">
        <v>325</v>
      </c>
      <c r="S13" s="126" t="s">
        <v>326</v>
      </c>
      <c r="T13" s="126" t="s">
        <v>326</v>
      </c>
      <c r="U13" s="126" t="s">
        <v>326</v>
      </c>
      <c r="V13" s="126" t="s">
        <v>326</v>
      </c>
      <c r="W13" s="126" t="s">
        <v>326</v>
      </c>
      <c r="X13" s="125">
        <v>17.5</v>
      </c>
      <c r="Y13" s="125">
        <v>17.5</v>
      </c>
      <c r="Z13" s="125">
        <v>17.5</v>
      </c>
      <c r="AA13" s="125">
        <v>17.5</v>
      </c>
      <c r="AB13" s="125">
        <v>10</v>
      </c>
      <c r="AC13" s="125">
        <v>32</v>
      </c>
      <c r="AD13" s="125">
        <v>32</v>
      </c>
      <c r="AE13" s="126" t="s">
        <v>327</v>
      </c>
      <c r="AF13" s="126" t="s">
        <v>327</v>
      </c>
      <c r="AG13" s="125" t="s">
        <v>327</v>
      </c>
      <c r="AH13" s="125">
        <v>10</v>
      </c>
      <c r="AI13" s="125">
        <v>10</v>
      </c>
      <c r="AJ13" s="125">
        <v>10</v>
      </c>
      <c r="AK13" s="125">
        <v>10</v>
      </c>
      <c r="AL13" s="125">
        <v>10</v>
      </c>
      <c r="AM13" s="125">
        <v>15</v>
      </c>
      <c r="AN13" s="125">
        <v>15</v>
      </c>
      <c r="AO13" s="125">
        <v>17</v>
      </c>
      <c r="AP13" s="125">
        <v>17</v>
      </c>
      <c r="AQ13" s="125">
        <v>15.977</v>
      </c>
      <c r="AR13" s="125">
        <v>12.916</v>
      </c>
      <c r="AS13" s="125">
        <v>18.339541108370021</v>
      </c>
      <c r="AT13" s="125">
        <v>19.250088642004489</v>
      </c>
      <c r="AU13" s="125">
        <v>16.250644724058102</v>
      </c>
      <c r="AV13" s="125">
        <v>16.250111268260355</v>
      </c>
      <c r="AW13" s="125">
        <v>16.250248557621468</v>
      </c>
      <c r="AX13" s="125">
        <v>19.25</v>
      </c>
      <c r="AY13" s="125">
        <v>16.25026257328182</v>
      </c>
      <c r="AZ13" s="125">
        <v>16.250292886499356</v>
      </c>
      <c r="BA13" s="125">
        <v>16.250188736222253</v>
      </c>
      <c r="BB13" s="125">
        <v>16.250188736222253</v>
      </c>
      <c r="BC13" s="125">
        <v>12</v>
      </c>
      <c r="BD13" s="125">
        <v>12</v>
      </c>
      <c r="BE13" s="125">
        <v>12.000000000000002</v>
      </c>
      <c r="BF13" s="125">
        <v>12</v>
      </c>
      <c r="BG13" s="125">
        <v>12</v>
      </c>
      <c r="BH13" s="125">
        <v>12</v>
      </c>
      <c r="BI13" s="125">
        <v>11.999889668503871</v>
      </c>
      <c r="BJ13" s="235">
        <v>10.000029928560526</v>
      </c>
      <c r="BK13" s="235">
        <v>10</v>
      </c>
      <c r="BL13" s="235">
        <v>9.3427341586056212</v>
      </c>
      <c r="BM13" s="243"/>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43"/>
      <c r="CL13" s="243"/>
      <c r="CM13" s="243"/>
      <c r="CN13" s="243"/>
      <c r="CO13" s="243"/>
      <c r="CP13" s="243"/>
      <c r="CQ13" s="243"/>
      <c r="CR13" s="243"/>
      <c r="CS13" s="243"/>
      <c r="CT13" s="243"/>
    </row>
    <row r="14" spans="2:98" ht="19.899999999999999" customHeight="1">
      <c r="B14" s="124" t="s">
        <v>228</v>
      </c>
      <c r="C14" s="119"/>
      <c r="D14" s="129">
        <v>0</v>
      </c>
      <c r="E14" s="129">
        <v>0</v>
      </c>
      <c r="F14" s="129">
        <v>0</v>
      </c>
      <c r="G14" s="129">
        <v>0</v>
      </c>
      <c r="H14" s="129">
        <v>0</v>
      </c>
      <c r="I14" s="129">
        <v>0</v>
      </c>
      <c r="J14" s="129">
        <v>0</v>
      </c>
      <c r="K14" s="129">
        <v>0</v>
      </c>
      <c r="L14" s="129">
        <v>0</v>
      </c>
      <c r="M14" s="129">
        <v>0</v>
      </c>
      <c r="N14" s="129">
        <v>0</v>
      </c>
      <c r="O14" s="129">
        <v>0</v>
      </c>
      <c r="P14" s="129">
        <v>0</v>
      </c>
      <c r="Q14" s="129">
        <v>0</v>
      </c>
      <c r="R14" s="129">
        <v>0</v>
      </c>
      <c r="S14" s="129">
        <v>0</v>
      </c>
      <c r="T14" s="129">
        <v>0</v>
      </c>
      <c r="U14" s="129">
        <v>0</v>
      </c>
      <c r="V14" s="129">
        <v>0</v>
      </c>
      <c r="W14" s="129">
        <v>0</v>
      </c>
      <c r="X14" s="129">
        <v>0</v>
      </c>
      <c r="Y14" s="129">
        <v>0</v>
      </c>
      <c r="Z14" s="129">
        <v>0</v>
      </c>
      <c r="AA14" s="129">
        <v>0</v>
      </c>
      <c r="AB14" s="129">
        <v>0</v>
      </c>
      <c r="AC14" s="129">
        <v>0</v>
      </c>
      <c r="AD14" s="129">
        <v>0</v>
      </c>
      <c r="AE14" s="129">
        <v>0</v>
      </c>
      <c r="AF14" s="129">
        <v>0</v>
      </c>
      <c r="AG14" s="129">
        <v>0</v>
      </c>
      <c r="AH14" s="129">
        <v>0</v>
      </c>
      <c r="AI14" s="129">
        <v>0</v>
      </c>
      <c r="AJ14" s="125">
        <v>12.6</v>
      </c>
      <c r="AK14" s="125">
        <v>13.7</v>
      </c>
      <c r="AL14" s="125">
        <v>15.387614529859</v>
      </c>
      <c r="AM14" s="125">
        <v>12.518202116299401</v>
      </c>
      <c r="AN14" s="125">
        <v>20.843380803711899</v>
      </c>
      <c r="AO14" s="125">
        <v>20.872708381792201</v>
      </c>
      <c r="AP14" s="125">
        <v>17.9566217740438</v>
      </c>
      <c r="AQ14" s="125">
        <v>13.9147435790318</v>
      </c>
      <c r="AR14" s="125">
        <v>13.965314025930301</v>
      </c>
      <c r="AS14" s="125">
        <v>22.92523259001274</v>
      </c>
      <c r="AT14" s="125">
        <v>22.655418981207895</v>
      </c>
      <c r="AU14" s="125">
        <v>20.830284638174863</v>
      </c>
      <c r="AV14" s="125">
        <v>19.077808658154233</v>
      </c>
      <c r="AW14" s="125">
        <v>17.945885080986791</v>
      </c>
      <c r="AX14" s="125">
        <v>22.286439707600913</v>
      </c>
      <c r="AY14" s="125">
        <v>20.604841533046041</v>
      </c>
      <c r="AZ14" s="125">
        <v>22.263173559790005</v>
      </c>
      <c r="BA14" s="125">
        <v>30.236801046856911</v>
      </c>
      <c r="BB14" s="125">
        <v>24.1</v>
      </c>
      <c r="BC14" s="125">
        <v>28.73799415624428</v>
      </c>
      <c r="BD14" s="125">
        <v>25.433791056633353</v>
      </c>
      <c r="BE14" s="125">
        <v>22.910994494342503</v>
      </c>
      <c r="BF14" s="125">
        <v>22.321878483491265</v>
      </c>
      <c r="BG14" s="125">
        <v>31.455904079030852</v>
      </c>
      <c r="BH14" s="125">
        <v>23.172470229947422</v>
      </c>
      <c r="BI14" s="125">
        <v>24.231244196032321</v>
      </c>
      <c r="BJ14" s="224">
        <v>23.143755854774653</v>
      </c>
      <c r="BK14" s="224">
        <v>21.291428513051216</v>
      </c>
      <c r="BL14" s="235">
        <v>24.187383958685317</v>
      </c>
      <c r="BM14" s="243"/>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43"/>
      <c r="CL14" s="243"/>
      <c r="CM14" s="243"/>
      <c r="CN14" s="243"/>
      <c r="CO14" s="243"/>
      <c r="CP14" s="243"/>
      <c r="CQ14" s="243"/>
      <c r="CR14" s="243"/>
      <c r="CS14" s="243"/>
      <c r="CT14" s="243"/>
    </row>
    <row r="15" spans="2:98" ht="8.25" customHeight="1" thickBot="1">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N15" s="172"/>
    </row>
    <row r="16" spans="2:98" ht="20.25" customHeight="1">
      <c r="B16" s="50" t="s">
        <v>384</v>
      </c>
      <c r="C16" s="66" t="s">
        <v>288</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N16" s="172"/>
    </row>
    <row r="17" spans="2:61" ht="18" customHeight="1">
      <c r="B17" s="204" t="s">
        <v>31</v>
      </c>
      <c r="C17" s="66" t="s">
        <v>367</v>
      </c>
      <c r="D17" s="66"/>
      <c r="E17" s="66"/>
      <c r="F17" s="66"/>
      <c r="G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119"/>
      <c r="AS17" s="119"/>
      <c r="AT17" s="119"/>
      <c r="AU17" s="119"/>
      <c r="AV17" s="119"/>
      <c r="AW17" s="119"/>
      <c r="AX17" s="119"/>
      <c r="AY17" s="119"/>
      <c r="AZ17" s="119"/>
      <c r="BA17" s="128"/>
      <c r="BB17" s="119"/>
    </row>
    <row r="18" spans="2:61" ht="18" customHeight="1">
      <c r="C18" s="66" t="s">
        <v>451</v>
      </c>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119"/>
      <c r="AS18" s="119"/>
      <c r="AT18" s="119"/>
      <c r="AU18" s="119"/>
      <c r="AV18" s="119"/>
      <c r="AW18" s="119"/>
      <c r="AX18" s="119"/>
      <c r="AY18" s="119"/>
      <c r="AZ18" s="119"/>
      <c r="BA18" s="128"/>
      <c r="BB18" s="119"/>
    </row>
    <row r="19" spans="2:61" ht="18" customHeight="1">
      <c r="C19" s="66" t="s">
        <v>481</v>
      </c>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119"/>
      <c r="AS19" s="119"/>
      <c r="AT19" s="119"/>
      <c r="AU19" s="119"/>
      <c r="AV19" s="119"/>
      <c r="AW19" s="119"/>
      <c r="AX19" s="119"/>
      <c r="AY19" s="119"/>
      <c r="AZ19" s="119"/>
      <c r="BA19" s="128"/>
      <c r="BB19" s="119"/>
    </row>
    <row r="20" spans="2:61" ht="18" customHeight="1">
      <c r="C20" s="115" t="s">
        <v>486</v>
      </c>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119"/>
      <c r="AS20" s="119"/>
      <c r="AT20" s="119"/>
      <c r="AU20" s="119"/>
      <c r="AV20" s="119"/>
      <c r="AW20" s="119"/>
      <c r="AX20" s="119"/>
      <c r="AY20" s="119"/>
      <c r="AZ20" s="119"/>
      <c r="BA20" s="128"/>
      <c r="BB20" s="119"/>
    </row>
    <row r="21" spans="2:61" ht="18" customHeight="1">
      <c r="B21" s="51" t="s">
        <v>268</v>
      </c>
      <c r="C21" s="64" t="s">
        <v>301</v>
      </c>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119"/>
      <c r="AS21" s="119"/>
      <c r="AT21" s="119"/>
      <c r="AU21" s="119"/>
      <c r="AV21" s="119"/>
      <c r="AW21" s="119"/>
      <c r="AX21" s="119"/>
      <c r="AY21" s="119"/>
      <c r="AZ21" s="119"/>
      <c r="BA21" s="128"/>
      <c r="BB21" s="119"/>
    </row>
    <row r="22" spans="2:61" ht="18" customHeight="1">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119"/>
      <c r="AS22" s="119"/>
      <c r="AT22" s="121"/>
      <c r="AU22" s="119"/>
      <c r="AV22" s="119"/>
      <c r="AW22" s="119"/>
      <c r="AX22" s="119"/>
      <c r="AY22" s="119"/>
      <c r="AZ22" s="119"/>
      <c r="BA22" s="119"/>
      <c r="BB22" s="119"/>
    </row>
    <row r="23" spans="2:61" ht="19.899999999999999" customHeight="1">
      <c r="AX23" s="172"/>
      <c r="AY23" s="172"/>
      <c r="AZ23" s="172"/>
      <c r="BA23" s="172"/>
      <c r="BB23" s="172"/>
      <c r="BC23" s="172"/>
      <c r="BD23" s="172"/>
      <c r="BE23" s="172"/>
      <c r="BF23" s="172"/>
      <c r="BG23" s="172"/>
      <c r="BH23" s="172"/>
      <c r="BI23" s="172"/>
    </row>
    <row r="24" spans="2:61" ht="39" customHeight="1">
      <c r="B24" s="275"/>
      <c r="C24" s="290"/>
      <c r="D24" s="290"/>
      <c r="E24" s="290"/>
      <c r="F24" s="290"/>
      <c r="G24" s="290"/>
      <c r="H24" s="290"/>
      <c r="I24" s="290"/>
      <c r="J24" s="290"/>
      <c r="K24" s="290"/>
      <c r="L24" s="259"/>
      <c r="M24" s="259"/>
      <c r="N24" s="259"/>
      <c r="O24" s="259"/>
      <c r="P24" s="259"/>
      <c r="Q24" s="259"/>
      <c r="R24" s="259"/>
      <c r="AX24" s="172"/>
    </row>
    <row r="25" spans="2:61" ht="11.25" customHeight="1">
      <c r="B25" s="275"/>
      <c r="C25" s="276"/>
      <c r="D25" s="277"/>
      <c r="E25" s="277"/>
      <c r="F25" s="277"/>
      <c r="G25" s="277"/>
      <c r="H25" s="277"/>
      <c r="I25" s="277"/>
      <c r="J25" s="277"/>
      <c r="K25" s="277"/>
      <c r="L25" s="259"/>
      <c r="M25" s="259"/>
      <c r="N25" s="259"/>
      <c r="O25" s="259"/>
      <c r="P25" s="259"/>
      <c r="Q25" s="259"/>
      <c r="R25" s="259"/>
    </row>
  </sheetData>
  <mergeCells count="2">
    <mergeCell ref="B3:C3"/>
    <mergeCell ref="C24:K24"/>
  </mergeCells>
  <phoneticPr fontId="0" type="noConversion"/>
  <printOptions verticalCentered="1"/>
  <pageMargins left="0.25" right="0.25" top="0" bottom="0" header="0" footer="0"/>
  <pageSetup paperSize="120" scale="60" orientation="landscape" horizontalDpi="300" verticalDpi="300" r:id="rId1"/>
  <headerFooter alignWithMargins="0"/>
  <ignoredErrors>
    <ignoredError sqref="AR5:BH5 D5:AQ5 BI5:BI6 BJ5:BL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W23"/>
  <sheetViews>
    <sheetView zoomScale="80" zoomScaleNormal="80" workbookViewId="0">
      <selection sqref="A1:A1048576"/>
    </sheetView>
  </sheetViews>
  <sheetFormatPr baseColWidth="10" defaultColWidth="14.6640625" defaultRowHeight="19.899999999999999" customHeight="1"/>
  <cols>
    <col min="1" max="1" width="3.77734375" style="115" customWidth="1"/>
    <col min="2" max="2" width="19.6640625" style="115" customWidth="1"/>
    <col min="3" max="3" width="65.33203125" style="115" customWidth="1"/>
    <col min="4" max="12" width="14.6640625" style="115" customWidth="1"/>
    <col min="13" max="16384" width="14.6640625" style="115"/>
  </cols>
  <sheetData>
    <row r="1" spans="2:49" ht="18" customHeight="1">
      <c r="B1" s="24" t="s">
        <v>461</v>
      </c>
      <c r="C1" s="25"/>
    </row>
    <row r="2" spans="2:49" ht="22.5" customHeight="1">
      <c r="B2" s="52" t="s">
        <v>456</v>
      </c>
      <c r="C2" s="25"/>
      <c r="Q2" s="125"/>
    </row>
    <row r="3" spans="2:49" ht="18" customHeight="1">
      <c r="B3" s="285" t="s">
        <v>452</v>
      </c>
      <c r="C3" s="285"/>
      <c r="D3" s="119"/>
      <c r="E3" s="119"/>
      <c r="F3" s="119"/>
      <c r="G3" s="119"/>
    </row>
    <row r="4" spans="2:49" ht="18" customHeight="1" thickBot="1">
      <c r="B4" s="117"/>
      <c r="C4" s="117"/>
      <c r="D4" s="119"/>
      <c r="E4" s="119"/>
      <c r="F4" s="119"/>
      <c r="G4" s="119"/>
    </row>
    <row r="5" spans="2:49" s="120" customFormat="1" ht="30" customHeight="1" thickBot="1">
      <c r="B5" s="34" t="s">
        <v>267</v>
      </c>
      <c r="C5" s="35"/>
      <c r="D5" s="189" t="s">
        <v>4</v>
      </c>
      <c r="E5" s="189" t="s">
        <v>9</v>
      </c>
      <c r="F5" s="189" t="s">
        <v>29</v>
      </c>
      <c r="G5" s="191">
        <v>2008</v>
      </c>
      <c r="H5" s="191">
        <v>2009</v>
      </c>
      <c r="I5" s="192" t="s">
        <v>83</v>
      </c>
      <c r="J5" s="192" t="s">
        <v>85</v>
      </c>
      <c r="K5" s="192" t="s">
        <v>310</v>
      </c>
      <c r="L5" s="192" t="s">
        <v>351</v>
      </c>
      <c r="M5" s="192" t="s">
        <v>360</v>
      </c>
      <c r="N5" s="192" t="s">
        <v>362</v>
      </c>
      <c r="O5" s="192" t="s">
        <v>370</v>
      </c>
      <c r="P5" s="192" t="s">
        <v>382</v>
      </c>
      <c r="Q5" s="192" t="s">
        <v>437</v>
      </c>
      <c r="R5" s="192" t="s">
        <v>459</v>
      </c>
      <c r="S5" s="192" t="s">
        <v>476</v>
      </c>
    </row>
    <row r="6" spans="2:49" ht="19.899999999999999" customHeight="1">
      <c r="B6" s="119"/>
      <c r="C6" s="119"/>
      <c r="D6" s="119"/>
      <c r="E6" s="119"/>
      <c r="F6" s="119"/>
      <c r="G6" s="119"/>
      <c r="H6" s="123"/>
      <c r="I6" s="123"/>
    </row>
    <row r="7" spans="2:49" ht="19.899999999999999" customHeight="1">
      <c r="B7" s="124" t="s">
        <v>221</v>
      </c>
      <c r="C7" s="119"/>
      <c r="D7" s="125">
        <v>11246.28622525</v>
      </c>
      <c r="E7" s="125">
        <v>13354.01582755</v>
      </c>
      <c r="F7" s="125">
        <v>15346.18918161</v>
      </c>
      <c r="G7" s="125">
        <v>15365</v>
      </c>
      <c r="H7" s="125">
        <v>15468</v>
      </c>
      <c r="I7" s="125">
        <v>18728.800462119998</v>
      </c>
      <c r="J7" s="125">
        <v>24763.83954456</v>
      </c>
      <c r="K7" s="125">
        <v>22241.663122369999</v>
      </c>
      <c r="L7" s="125">
        <v>25853.0964518</v>
      </c>
      <c r="M7" s="125">
        <v>28602.268959389996</v>
      </c>
      <c r="N7" s="125">
        <v>34730.437704600001</v>
      </c>
      <c r="O7" s="125">
        <v>34872.6</v>
      </c>
      <c r="P7" s="125">
        <v>39174.824000000001</v>
      </c>
      <c r="Q7" s="125">
        <v>31902.2</v>
      </c>
      <c r="R7" s="250">
        <v>36412.373855940001</v>
      </c>
      <c r="S7" s="250">
        <v>41365.834382560002</v>
      </c>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row>
    <row r="8" spans="2:49" ht="19.899999999999999" customHeight="1">
      <c r="B8" s="124" t="s">
        <v>222</v>
      </c>
      <c r="C8" s="119"/>
      <c r="D8" s="125">
        <v>11688.436600000001</v>
      </c>
      <c r="E8" s="125">
        <v>13899.5373</v>
      </c>
      <c r="F8" s="125">
        <v>15709.9</v>
      </c>
      <c r="G8" s="125">
        <v>15791.1</v>
      </c>
      <c r="H8" s="125">
        <v>15895.2</v>
      </c>
      <c r="I8" s="125">
        <v>19139.8</v>
      </c>
      <c r="J8" s="125">
        <v>23617.880482083798</v>
      </c>
      <c r="K8" s="125">
        <v>23301.554522145547</v>
      </c>
      <c r="L8" s="125">
        <v>26320.744324560397</v>
      </c>
      <c r="M8" s="125">
        <v>29685.939379030191</v>
      </c>
      <c r="N8" s="125">
        <v>34604.235707109161</v>
      </c>
      <c r="O8" s="125">
        <v>35996.721187626819</v>
      </c>
      <c r="P8" s="125">
        <v>40037.868119824292</v>
      </c>
      <c r="Q8" s="125">
        <v>33412.9</v>
      </c>
      <c r="R8" s="250">
        <v>36652.595710505717</v>
      </c>
      <c r="S8" s="250">
        <v>42022.835277232138</v>
      </c>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row>
    <row r="9" spans="2:49" ht="19.899999999999999" customHeight="1">
      <c r="B9" s="124" t="s">
        <v>223</v>
      </c>
      <c r="C9" s="119"/>
      <c r="D9" s="125">
        <v>1899.4</v>
      </c>
      <c r="E9" s="125">
        <v>2675.6609302500001</v>
      </c>
      <c r="F9" s="125">
        <v>2552.9</v>
      </c>
      <c r="G9" s="125">
        <v>2566.1</v>
      </c>
      <c r="H9" s="125">
        <v>2583</v>
      </c>
      <c r="I9" s="125">
        <v>3110.2</v>
      </c>
      <c r="J9" s="125">
        <v>3542.6820723125697</v>
      </c>
      <c r="K9" s="125">
        <v>3495.2331783218315</v>
      </c>
      <c r="L9" s="125">
        <v>3948.1116486840592</v>
      </c>
      <c r="M9" s="125">
        <v>4452.8909068545281</v>
      </c>
      <c r="N9" s="125">
        <v>5190.6353560663738</v>
      </c>
      <c r="O9" s="125">
        <v>5399.5081781440231</v>
      </c>
      <c r="P9" s="125">
        <v>6005.6802179736433</v>
      </c>
      <c r="Q9" s="125">
        <v>5011.8999999999996</v>
      </c>
      <c r="R9" s="250">
        <v>4764.8374423657433</v>
      </c>
      <c r="S9" s="250">
        <v>6027.2235497221473</v>
      </c>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row>
    <row r="10" spans="2:49" ht="19.899999999999999" customHeight="1">
      <c r="B10" s="124" t="s">
        <v>224</v>
      </c>
      <c r="C10" s="119"/>
      <c r="D10" s="126">
        <v>0</v>
      </c>
      <c r="E10" s="126">
        <v>0</v>
      </c>
      <c r="F10" s="126">
        <v>0</v>
      </c>
      <c r="G10" s="126">
        <v>0</v>
      </c>
      <c r="H10" s="126">
        <v>0</v>
      </c>
      <c r="I10" s="126">
        <v>0</v>
      </c>
      <c r="J10" s="126">
        <v>0</v>
      </c>
      <c r="K10" s="126">
        <v>0</v>
      </c>
      <c r="L10" s="126">
        <v>0</v>
      </c>
      <c r="M10" s="126">
        <v>0</v>
      </c>
      <c r="N10" s="126">
        <v>0</v>
      </c>
      <c r="O10" s="126">
        <v>0</v>
      </c>
      <c r="P10" s="126">
        <v>0</v>
      </c>
      <c r="Q10" s="126">
        <v>0</v>
      </c>
      <c r="R10" s="209">
        <v>0</v>
      </c>
      <c r="S10" s="209">
        <v>0</v>
      </c>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row>
    <row r="11" spans="2:49" ht="19.899999999999999" customHeight="1">
      <c r="B11" s="124" t="s">
        <v>225</v>
      </c>
      <c r="C11" s="119"/>
      <c r="D11" s="125">
        <v>2097.5934000000002</v>
      </c>
      <c r="E11" s="125">
        <v>3097.712</v>
      </c>
      <c r="F11" s="125">
        <v>3237</v>
      </c>
      <c r="G11" s="125">
        <v>3515.6</v>
      </c>
      <c r="H11" s="125">
        <v>4806.2</v>
      </c>
      <c r="I11" s="125">
        <v>4618.2</v>
      </c>
      <c r="J11" s="125">
        <v>6462.6518065050022</v>
      </c>
      <c r="K11" s="125">
        <v>5521.7182241366672</v>
      </c>
      <c r="L11" s="125">
        <v>5000.0721103099995</v>
      </c>
      <c r="M11" s="125">
        <v>5672.3610538027269</v>
      </c>
      <c r="N11" s="125">
        <v>9345.9098172907143</v>
      </c>
      <c r="O11" s="125">
        <v>7928.6739484414284</v>
      </c>
      <c r="P11" s="125">
        <v>9211.1809237092857</v>
      </c>
      <c r="Q11" s="125">
        <v>7733</v>
      </c>
      <c r="R11" s="250">
        <v>7809.4086284933337</v>
      </c>
      <c r="S11" s="250">
        <v>7991.723512775</v>
      </c>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row>
    <row r="12" spans="2:49" ht="19.899999999999999" customHeight="1">
      <c r="B12" s="124" t="s">
        <v>226</v>
      </c>
      <c r="C12" s="119"/>
      <c r="D12" s="125">
        <v>198.19340000000011</v>
      </c>
      <c r="E12" s="125">
        <v>422.0510697499999</v>
      </c>
      <c r="F12" s="125">
        <v>684.1</v>
      </c>
      <c r="G12" s="125">
        <v>949.5</v>
      </c>
      <c r="H12" s="125">
        <v>2223.1999999999998</v>
      </c>
      <c r="I12" s="125">
        <v>1508</v>
      </c>
      <c r="J12" s="125">
        <v>2919.9697341924325</v>
      </c>
      <c r="K12" s="125">
        <v>2026.4850458148358</v>
      </c>
      <c r="L12" s="125">
        <v>1051.9604616259403</v>
      </c>
      <c r="M12" s="125">
        <v>1219.4701469481988</v>
      </c>
      <c r="N12" s="125">
        <v>4155.2744612243405</v>
      </c>
      <c r="O12" s="125">
        <v>2529.1657702974053</v>
      </c>
      <c r="P12" s="125">
        <v>3205.5007057356424</v>
      </c>
      <c r="Q12" s="125">
        <v>2721.1</v>
      </c>
      <c r="R12" s="250">
        <v>3044.5711861275904</v>
      </c>
      <c r="S12" s="250">
        <v>1964.4999630528528</v>
      </c>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row>
    <row r="13" spans="2:49" ht="19.899999999999999" customHeight="1">
      <c r="B13" s="124" t="s">
        <v>227</v>
      </c>
      <c r="C13" s="119"/>
      <c r="D13" s="125">
        <v>16.250248557621468</v>
      </c>
      <c r="E13" s="125">
        <v>19.25</v>
      </c>
      <c r="F13" s="125">
        <v>16.25026257328182</v>
      </c>
      <c r="G13" s="125">
        <v>16.250292886499356</v>
      </c>
      <c r="H13" s="125">
        <v>16.250188736222253</v>
      </c>
      <c r="I13" s="125">
        <v>16.250188736222253</v>
      </c>
      <c r="J13" s="125">
        <v>15</v>
      </c>
      <c r="K13" s="125">
        <v>14.999999999999996</v>
      </c>
      <c r="L13" s="125">
        <v>15</v>
      </c>
      <c r="M13" s="125">
        <v>15</v>
      </c>
      <c r="N13" s="125">
        <v>15</v>
      </c>
      <c r="O13" s="125">
        <v>15</v>
      </c>
      <c r="P13" s="125">
        <v>15</v>
      </c>
      <c r="Q13" s="125">
        <v>15</v>
      </c>
      <c r="R13" s="250">
        <v>13</v>
      </c>
      <c r="S13" s="250">
        <v>14.342734158605621</v>
      </c>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row>
    <row r="14" spans="2:49" ht="19.899999999999999" customHeight="1">
      <c r="B14" s="124" t="s">
        <v>228</v>
      </c>
      <c r="C14" s="119"/>
      <c r="D14" s="125">
        <v>17.945885080986791</v>
      </c>
      <c r="E14" s="125">
        <v>22.286439707600913</v>
      </c>
      <c r="F14" s="125">
        <v>20.604841533046041</v>
      </c>
      <c r="G14" s="125">
        <v>22.263173559790005</v>
      </c>
      <c r="H14" s="125">
        <v>30.236801046856911</v>
      </c>
      <c r="I14" s="125">
        <v>24.1</v>
      </c>
      <c r="J14" s="125">
        <v>27.363386021906077</v>
      </c>
      <c r="K14" s="125">
        <v>23.696780482559159</v>
      </c>
      <c r="L14" s="125">
        <v>18.9966972387036</v>
      </c>
      <c r="M14" s="125">
        <v>19.107904861550779</v>
      </c>
      <c r="N14" s="125">
        <v>27.007993750807422</v>
      </c>
      <c r="O14" s="125">
        <v>22.026100397073826</v>
      </c>
      <c r="P14" s="125">
        <v>23.006172297042145</v>
      </c>
      <c r="Q14" s="125">
        <v>23.1</v>
      </c>
      <c r="R14" s="250">
        <v>21.306563633786315</v>
      </c>
      <c r="S14" s="250">
        <v>19.017573326626287</v>
      </c>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row>
    <row r="15" spans="2:49" ht="12" customHeight="1" thickBot="1">
      <c r="B15" s="127"/>
      <c r="C15" s="127"/>
      <c r="D15" s="127"/>
      <c r="E15" s="127"/>
      <c r="F15" s="127"/>
      <c r="G15" s="127"/>
      <c r="H15" s="127"/>
      <c r="I15" s="127"/>
      <c r="J15" s="127"/>
      <c r="K15" s="127"/>
      <c r="L15" s="127"/>
      <c r="M15" s="127"/>
      <c r="N15" s="127"/>
      <c r="O15" s="127"/>
      <c r="P15" s="127"/>
      <c r="Q15" s="127"/>
      <c r="R15" s="127"/>
      <c r="S15" s="127"/>
      <c r="T15" s="235"/>
    </row>
    <row r="16" spans="2:49" ht="18" customHeight="1">
      <c r="B16" s="265" t="s">
        <v>31</v>
      </c>
      <c r="C16" s="66" t="s">
        <v>364</v>
      </c>
      <c r="D16" s="119"/>
      <c r="E16" s="119"/>
      <c r="F16" s="119"/>
      <c r="G16" s="119"/>
      <c r="H16" s="119"/>
      <c r="I16" s="119"/>
    </row>
    <row r="17" spans="2:12" ht="18" customHeight="1">
      <c r="B17" s="50"/>
      <c r="C17" s="66" t="s">
        <v>460</v>
      </c>
      <c r="D17" s="218"/>
      <c r="E17" s="258"/>
      <c r="F17" s="258"/>
      <c r="G17" s="258"/>
      <c r="H17" s="119"/>
      <c r="I17" s="119"/>
    </row>
    <row r="18" spans="2:12" ht="18" customHeight="1">
      <c r="B18" s="50"/>
      <c r="C18" s="66" t="s">
        <v>482</v>
      </c>
      <c r="D18" s="218"/>
      <c r="E18" s="258"/>
      <c r="F18" s="258"/>
      <c r="G18" s="258"/>
      <c r="H18" s="119"/>
      <c r="I18" s="119"/>
    </row>
    <row r="19" spans="2:12" ht="18" customHeight="1">
      <c r="B19" s="50"/>
      <c r="C19" s="66" t="s">
        <v>483</v>
      </c>
      <c r="E19" s="258"/>
      <c r="F19" s="258"/>
      <c r="G19" s="258"/>
      <c r="H19" s="119"/>
      <c r="I19" s="119"/>
    </row>
    <row r="20" spans="2:12" ht="18" customHeight="1">
      <c r="B20" s="50"/>
      <c r="C20" s="115" t="s">
        <v>484</v>
      </c>
      <c r="E20" s="258"/>
      <c r="F20" s="258"/>
      <c r="G20" s="258"/>
      <c r="H20" s="119"/>
      <c r="I20" s="119"/>
    </row>
    <row r="21" spans="2:12" ht="18" customHeight="1">
      <c r="B21" s="51" t="s">
        <v>268</v>
      </c>
      <c r="C21" s="64" t="s">
        <v>301</v>
      </c>
      <c r="D21" s="119"/>
      <c r="E21" s="119"/>
      <c r="F21" s="119"/>
      <c r="G21" s="119"/>
      <c r="H21" s="119"/>
      <c r="I21" s="119"/>
    </row>
    <row r="22" spans="2:12" ht="18" customHeight="1"/>
    <row r="23" spans="2:12" ht="19.899999999999999" customHeight="1">
      <c r="B23" s="257"/>
      <c r="D23" s="218"/>
      <c r="E23" s="258"/>
      <c r="F23" s="258"/>
      <c r="G23" s="258"/>
      <c r="H23" s="258"/>
      <c r="I23" s="259"/>
      <c r="J23" s="259"/>
      <c r="K23" s="259"/>
      <c r="L23" s="259"/>
    </row>
  </sheetData>
  <mergeCells count="1">
    <mergeCell ref="B3:C3"/>
  </mergeCells>
  <pageMargins left="0.7" right="0.7" top="0.75" bottom="0.75" header="0.3" footer="0.3"/>
  <ignoredErrors>
    <ignoredError sqref="D5:S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B1:CB24"/>
  <sheetViews>
    <sheetView showOutlineSymbols="0" zoomScale="80" zoomScaleNormal="80" zoomScaleSheetLayoutView="100" workbookViewId="0">
      <selection sqref="A1:A1048576"/>
    </sheetView>
  </sheetViews>
  <sheetFormatPr baseColWidth="10" defaultColWidth="14.6640625" defaultRowHeight="19.899999999999999" customHeight="1"/>
  <cols>
    <col min="1" max="1" width="3.77734375" style="131" customWidth="1"/>
    <col min="2" max="2" width="19.6640625" style="131" customWidth="1"/>
    <col min="3" max="3" width="64.6640625" style="131" customWidth="1"/>
    <col min="4" max="35" width="19.109375" style="131" customWidth="1"/>
    <col min="36" max="64" width="12.77734375" style="131" customWidth="1"/>
    <col min="65" max="16384" width="14.6640625" style="131"/>
  </cols>
  <sheetData>
    <row r="1" spans="2:80" ht="18" customHeight="1">
      <c r="B1" s="232" t="s">
        <v>500</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130"/>
      <c r="AS1" s="130"/>
      <c r="AT1" s="130"/>
    </row>
    <row r="2" spans="2:80" ht="18" customHeight="1">
      <c r="B2" s="230" t="s">
        <v>426</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132"/>
      <c r="AS2" s="132"/>
      <c r="AT2" s="132"/>
      <c r="AU2" s="133"/>
      <c r="AV2" s="133"/>
    </row>
    <row r="3" spans="2:80" ht="18" customHeight="1">
      <c r="B3" s="231" t="s">
        <v>453</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U3" s="134"/>
      <c r="AV3" s="134"/>
      <c r="AW3" s="135"/>
      <c r="AX3" s="135"/>
      <c r="AY3" s="135"/>
      <c r="AZ3" s="135"/>
    </row>
    <row r="4" spans="2:80" ht="18" customHeight="1" thickBot="1">
      <c r="AU4" s="134"/>
      <c r="AV4" s="134"/>
      <c r="AW4" s="135"/>
      <c r="AX4" s="135"/>
      <c r="AY4" s="135"/>
      <c r="AZ4" s="135"/>
    </row>
    <row r="5" spans="2:80" s="136" customFormat="1" ht="30" customHeight="1" thickBot="1">
      <c r="B5" s="34" t="s">
        <v>267</v>
      </c>
      <c r="C5" s="35"/>
      <c r="D5" s="189" t="s">
        <v>44</v>
      </c>
      <c r="E5" s="189" t="s">
        <v>45</v>
      </c>
      <c r="F5" s="189" t="s">
        <v>46</v>
      </c>
      <c r="G5" s="189" t="s">
        <v>47</v>
      </c>
      <c r="H5" s="189" t="s">
        <v>48</v>
      </c>
      <c r="I5" s="189" t="s">
        <v>49</v>
      </c>
      <c r="J5" s="189" t="s">
        <v>50</v>
      </c>
      <c r="K5" s="189" t="s">
        <v>51</v>
      </c>
      <c r="L5" s="189" t="s">
        <v>52</v>
      </c>
      <c r="M5" s="189" t="s">
        <v>53</v>
      </c>
      <c r="N5" s="189" t="s">
        <v>54</v>
      </c>
      <c r="O5" s="189" t="s">
        <v>55</v>
      </c>
      <c r="P5" s="189" t="s">
        <v>56</v>
      </c>
      <c r="Q5" s="189" t="s">
        <v>57</v>
      </c>
      <c r="R5" s="189" t="s">
        <v>58</v>
      </c>
      <c r="S5" s="189" t="s">
        <v>59</v>
      </c>
      <c r="T5" s="189" t="s">
        <v>60</v>
      </c>
      <c r="U5" s="189" t="s">
        <v>61</v>
      </c>
      <c r="V5" s="189" t="s">
        <v>62</v>
      </c>
      <c r="W5" s="189" t="s">
        <v>63</v>
      </c>
      <c r="X5" s="189" t="s">
        <v>64</v>
      </c>
      <c r="Y5" s="189" t="s">
        <v>65</v>
      </c>
      <c r="Z5" s="189" t="s">
        <v>66</v>
      </c>
      <c r="AA5" s="189" t="s">
        <v>67</v>
      </c>
      <c r="AB5" s="189" t="s">
        <v>68</v>
      </c>
      <c r="AC5" s="189" t="s">
        <v>69</v>
      </c>
      <c r="AD5" s="189" t="s">
        <v>70</v>
      </c>
      <c r="AE5" s="189" t="s">
        <v>71</v>
      </c>
      <c r="AF5" s="189" t="s">
        <v>72</v>
      </c>
      <c r="AG5" s="189" t="s">
        <v>73</v>
      </c>
      <c r="AH5" s="189" t="s">
        <v>74</v>
      </c>
      <c r="AI5" s="189" t="s">
        <v>75</v>
      </c>
      <c r="AJ5" s="189" t="s">
        <v>76</v>
      </c>
      <c r="AK5" s="189" t="s">
        <v>43</v>
      </c>
      <c r="AL5" s="189" t="s">
        <v>42</v>
      </c>
      <c r="AM5" s="189" t="s">
        <v>41</v>
      </c>
      <c r="AN5" s="189" t="s">
        <v>40</v>
      </c>
      <c r="AO5" s="189" t="s">
        <v>39</v>
      </c>
      <c r="AP5" s="189" t="s">
        <v>38</v>
      </c>
      <c r="AQ5" s="189" t="s">
        <v>37</v>
      </c>
      <c r="AR5" s="189" t="s">
        <v>36</v>
      </c>
      <c r="AS5" s="189" t="s">
        <v>0</v>
      </c>
      <c r="AT5" s="189" t="s">
        <v>1</v>
      </c>
      <c r="AU5" s="189" t="s">
        <v>2</v>
      </c>
      <c r="AV5" s="189" t="s">
        <v>3</v>
      </c>
      <c r="AW5" s="189" t="s">
        <v>4</v>
      </c>
      <c r="AX5" s="189" t="s">
        <v>9</v>
      </c>
      <c r="AY5" s="191" t="s">
        <v>29</v>
      </c>
      <c r="AZ5" s="191">
        <v>2008</v>
      </c>
      <c r="BA5" s="191">
        <v>2009</v>
      </c>
      <c r="BB5" s="192" t="s">
        <v>83</v>
      </c>
      <c r="BC5" s="192" t="s">
        <v>85</v>
      </c>
      <c r="BD5" s="192" t="s">
        <v>310</v>
      </c>
      <c r="BE5" s="192" t="s">
        <v>351</v>
      </c>
      <c r="BF5" s="192" t="s">
        <v>360</v>
      </c>
      <c r="BG5" s="192" t="s">
        <v>362</v>
      </c>
      <c r="BH5" s="192" t="s">
        <v>370</v>
      </c>
      <c r="BI5" s="192" t="s">
        <v>382</v>
      </c>
      <c r="BJ5" s="192" t="s">
        <v>437</v>
      </c>
      <c r="BK5" s="192" t="s">
        <v>459</v>
      </c>
      <c r="BL5" s="192" t="s">
        <v>476</v>
      </c>
    </row>
    <row r="6" spans="2:80" ht="19.899999999999999" customHeight="1">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2"/>
      <c r="AS6" s="132"/>
      <c r="AT6" s="132"/>
      <c r="AU6" s="138"/>
      <c r="AV6" s="138"/>
      <c r="AW6" s="138"/>
      <c r="AX6" s="138"/>
      <c r="AY6" s="138"/>
      <c r="AZ6" s="138"/>
    </row>
    <row r="7" spans="2:80" ht="19.899999999999999" customHeight="1">
      <c r="B7" s="124" t="s">
        <v>221</v>
      </c>
      <c r="C7" s="135"/>
      <c r="D7" s="145">
        <v>0</v>
      </c>
      <c r="E7" s="145">
        <v>0</v>
      </c>
      <c r="F7" s="145">
        <v>0</v>
      </c>
      <c r="G7" s="145">
        <v>0</v>
      </c>
      <c r="H7" s="145">
        <v>0</v>
      </c>
      <c r="I7" s="145">
        <v>0</v>
      </c>
      <c r="J7" s="145">
        <v>0</v>
      </c>
      <c r="K7" s="145">
        <v>0</v>
      </c>
      <c r="L7" s="145">
        <v>0</v>
      </c>
      <c r="M7" s="145">
        <v>0</v>
      </c>
      <c r="N7" s="145">
        <v>0</v>
      </c>
      <c r="O7" s="145">
        <v>0</v>
      </c>
      <c r="P7" s="145">
        <v>0</v>
      </c>
      <c r="Q7" s="145">
        <v>0</v>
      </c>
      <c r="R7" s="145">
        <v>0</v>
      </c>
      <c r="S7" s="145">
        <v>0</v>
      </c>
      <c r="T7" s="145">
        <v>0</v>
      </c>
      <c r="U7" s="145">
        <v>0</v>
      </c>
      <c r="V7" s="145">
        <v>0</v>
      </c>
      <c r="W7" s="145">
        <v>0</v>
      </c>
      <c r="X7" s="145">
        <v>0</v>
      </c>
      <c r="Y7" s="145">
        <v>0</v>
      </c>
      <c r="Z7" s="145">
        <v>0</v>
      </c>
      <c r="AA7" s="145">
        <v>0</v>
      </c>
      <c r="AB7" s="145">
        <v>0</v>
      </c>
      <c r="AC7" s="145">
        <v>0</v>
      </c>
      <c r="AD7" s="145">
        <v>0</v>
      </c>
      <c r="AE7" s="145">
        <v>0</v>
      </c>
      <c r="AF7" s="145">
        <v>0</v>
      </c>
      <c r="AG7" s="145">
        <v>0</v>
      </c>
      <c r="AH7" s="145">
        <v>0</v>
      </c>
      <c r="AI7" s="145">
        <v>0</v>
      </c>
      <c r="AJ7" s="139">
        <v>117.1</v>
      </c>
      <c r="AK7" s="139">
        <v>158.4</v>
      </c>
      <c r="AL7" s="139">
        <v>245.30754953105401</v>
      </c>
      <c r="AM7" s="139">
        <v>350.36298825501302</v>
      </c>
      <c r="AN7" s="139">
        <v>497.73384554552001</v>
      </c>
      <c r="AO7" s="139">
        <v>717.34320065736199</v>
      </c>
      <c r="AP7" s="139">
        <v>869.78405331701504</v>
      </c>
      <c r="AQ7" s="139">
        <v>966.65399977525601</v>
      </c>
      <c r="AR7" s="139">
        <v>963.99895996825603</v>
      </c>
      <c r="AS7" s="139">
        <v>1062.2128024204501</v>
      </c>
      <c r="AT7" s="139">
        <v>1160.5692291394</v>
      </c>
      <c r="AU7" s="139">
        <v>1197.70554140887</v>
      </c>
      <c r="AV7" s="139">
        <v>1316.7</v>
      </c>
      <c r="AW7" s="139">
        <v>1399.3242046362</v>
      </c>
      <c r="AX7" s="139">
        <v>1413.0465098301399</v>
      </c>
      <c r="AY7" s="139">
        <v>1592.7910225974699</v>
      </c>
      <c r="AZ7" s="139">
        <v>1627.7269304530967</v>
      </c>
      <c r="BA7" s="139">
        <v>1936.0860587973036</v>
      </c>
      <c r="BB7" s="139">
        <v>2361.3160635255067</v>
      </c>
      <c r="BC7" s="139">
        <v>2492.9462926473075</v>
      </c>
      <c r="BD7" s="139">
        <v>2665.5793887540076</v>
      </c>
      <c r="BE7" s="139">
        <v>2871.4383445229987</v>
      </c>
      <c r="BF7" s="139">
        <v>3336.4202930957013</v>
      </c>
      <c r="BG7" s="139">
        <v>3541.41233987747</v>
      </c>
      <c r="BH7" s="139">
        <v>3760.3598331781745</v>
      </c>
      <c r="BI7" s="139">
        <v>3947.4072859188914</v>
      </c>
      <c r="BJ7" s="254">
        <v>2954.9</v>
      </c>
      <c r="BK7" s="251">
        <v>2731.9170400416219</v>
      </c>
      <c r="BL7" s="254">
        <v>3109.0289334949848</v>
      </c>
      <c r="BM7" s="255"/>
      <c r="BN7" s="255"/>
      <c r="BO7" s="255"/>
      <c r="BP7" s="255"/>
      <c r="BQ7" s="255"/>
      <c r="BR7" s="255"/>
      <c r="BS7" s="255"/>
      <c r="BT7" s="255"/>
      <c r="BU7" s="255"/>
      <c r="BV7" s="255"/>
      <c r="BW7" s="255"/>
      <c r="BX7" s="255"/>
      <c r="BY7" s="255"/>
      <c r="BZ7" s="255"/>
      <c r="CA7" s="255"/>
      <c r="CB7" s="255"/>
    </row>
    <row r="8" spans="2:80" ht="19.899999999999999" customHeight="1">
      <c r="B8" s="124" t="s">
        <v>222</v>
      </c>
      <c r="C8" s="135"/>
      <c r="D8" s="145">
        <v>0</v>
      </c>
      <c r="E8" s="145">
        <v>0</v>
      </c>
      <c r="F8" s="145">
        <v>0</v>
      </c>
      <c r="G8" s="145">
        <v>0</v>
      </c>
      <c r="H8" s="145">
        <v>0</v>
      </c>
      <c r="I8" s="145">
        <v>0</v>
      </c>
      <c r="J8" s="145">
        <v>0</v>
      </c>
      <c r="K8" s="145">
        <v>0</v>
      </c>
      <c r="L8" s="145">
        <v>0</v>
      </c>
      <c r="M8" s="145">
        <v>0</v>
      </c>
      <c r="N8" s="145">
        <v>0</v>
      </c>
      <c r="O8" s="145">
        <v>0</v>
      </c>
      <c r="P8" s="145">
        <v>0</v>
      </c>
      <c r="Q8" s="145">
        <v>0</v>
      </c>
      <c r="R8" s="145">
        <v>0</v>
      </c>
      <c r="S8" s="145">
        <v>0</v>
      </c>
      <c r="T8" s="145">
        <v>0</v>
      </c>
      <c r="U8" s="145">
        <v>0</v>
      </c>
      <c r="V8" s="145">
        <v>0</v>
      </c>
      <c r="W8" s="145">
        <v>0</v>
      </c>
      <c r="X8" s="145">
        <v>0</v>
      </c>
      <c r="Y8" s="145">
        <v>0</v>
      </c>
      <c r="Z8" s="145">
        <v>0</v>
      </c>
      <c r="AA8" s="145">
        <v>0</v>
      </c>
      <c r="AB8" s="145">
        <v>0</v>
      </c>
      <c r="AC8" s="145">
        <v>0</v>
      </c>
      <c r="AD8" s="145">
        <v>0</v>
      </c>
      <c r="AE8" s="145">
        <v>0</v>
      </c>
      <c r="AF8" s="145">
        <v>0</v>
      </c>
      <c r="AG8" s="145">
        <v>0</v>
      </c>
      <c r="AH8" s="145">
        <v>0</v>
      </c>
      <c r="AI8" s="145">
        <v>0</v>
      </c>
      <c r="AJ8" s="139">
        <v>116.8</v>
      </c>
      <c r="AK8" s="139">
        <v>151.9</v>
      </c>
      <c r="AL8" s="139">
        <v>221.8</v>
      </c>
      <c r="AM8" s="139">
        <v>349.9</v>
      </c>
      <c r="AN8" s="139">
        <v>435.9</v>
      </c>
      <c r="AO8" s="139">
        <v>680.6</v>
      </c>
      <c r="AP8" s="139">
        <v>880.6</v>
      </c>
      <c r="AQ8" s="139">
        <v>969.6</v>
      </c>
      <c r="AR8" s="139">
        <v>1000.4</v>
      </c>
      <c r="AS8" s="139">
        <v>1085.5</v>
      </c>
      <c r="AT8" s="139">
        <v>1169.4000000000001</v>
      </c>
      <c r="AU8" s="139">
        <v>1205.2</v>
      </c>
      <c r="AV8" s="139">
        <v>1329.2</v>
      </c>
      <c r="AW8" s="139">
        <v>1410.8641</v>
      </c>
      <c r="AX8" s="139">
        <v>1406.8534</v>
      </c>
      <c r="AY8" s="139">
        <v>1567.4</v>
      </c>
      <c r="AZ8" s="139">
        <v>1667.3</v>
      </c>
      <c r="BA8" s="139">
        <v>1920.8</v>
      </c>
      <c r="BB8" s="139">
        <v>2353.6999999999998</v>
      </c>
      <c r="BC8" s="139">
        <v>2540.9452815971986</v>
      </c>
      <c r="BD8" s="139">
        <v>2678.7866936893615</v>
      </c>
      <c r="BE8" s="139">
        <v>2868.9795165608034</v>
      </c>
      <c r="BF8" s="139">
        <v>3294.2984232581275</v>
      </c>
      <c r="BG8" s="139">
        <v>3559.7178340836399</v>
      </c>
      <c r="BH8" s="139">
        <v>3769.5537415305471</v>
      </c>
      <c r="BI8" s="139">
        <v>3977.3084801715331</v>
      </c>
      <c r="BJ8" s="254">
        <v>2986.3</v>
      </c>
      <c r="BK8" s="251">
        <v>2666.7843227330882</v>
      </c>
      <c r="BL8" s="254">
        <v>3065.5799766042728</v>
      </c>
      <c r="BM8" s="255"/>
      <c r="BN8" s="255"/>
      <c r="BO8" s="255"/>
      <c r="BP8" s="255"/>
      <c r="BQ8" s="255"/>
      <c r="BR8" s="255"/>
      <c r="BS8" s="255"/>
      <c r="BT8" s="255"/>
      <c r="BU8" s="255"/>
      <c r="BV8" s="255"/>
      <c r="BW8" s="255"/>
      <c r="BX8" s="255"/>
      <c r="BY8" s="255"/>
      <c r="BZ8" s="255"/>
      <c r="CA8" s="255"/>
      <c r="CB8" s="255"/>
    </row>
    <row r="9" spans="2:80" ht="19.899999999999999" customHeight="1">
      <c r="B9" s="124" t="s">
        <v>223</v>
      </c>
      <c r="C9" s="135"/>
      <c r="D9" s="145">
        <v>0</v>
      </c>
      <c r="E9" s="145">
        <v>0</v>
      </c>
      <c r="F9" s="145">
        <v>0</v>
      </c>
      <c r="G9" s="145">
        <v>0</v>
      </c>
      <c r="H9" s="145">
        <v>0</v>
      </c>
      <c r="I9" s="145">
        <v>0</v>
      </c>
      <c r="J9" s="145">
        <v>0</v>
      </c>
      <c r="K9" s="145">
        <v>0</v>
      </c>
      <c r="L9" s="145">
        <v>0</v>
      </c>
      <c r="M9" s="145">
        <v>0</v>
      </c>
      <c r="N9" s="145">
        <v>0</v>
      </c>
      <c r="O9" s="145">
        <v>0</v>
      </c>
      <c r="P9" s="145">
        <v>0</v>
      </c>
      <c r="Q9" s="145">
        <v>0</v>
      </c>
      <c r="R9" s="145">
        <v>0</v>
      </c>
      <c r="S9" s="145">
        <v>0</v>
      </c>
      <c r="T9" s="145">
        <v>0</v>
      </c>
      <c r="U9" s="145">
        <v>0</v>
      </c>
      <c r="V9" s="145">
        <v>0</v>
      </c>
      <c r="W9" s="145">
        <v>0</v>
      </c>
      <c r="X9" s="145">
        <v>0</v>
      </c>
      <c r="Y9" s="145">
        <v>0</v>
      </c>
      <c r="Z9" s="145">
        <v>0</v>
      </c>
      <c r="AA9" s="145">
        <v>0</v>
      </c>
      <c r="AB9" s="145">
        <v>0</v>
      </c>
      <c r="AC9" s="145">
        <v>0</v>
      </c>
      <c r="AD9" s="145">
        <v>0</v>
      </c>
      <c r="AE9" s="145">
        <v>0</v>
      </c>
      <c r="AF9" s="145">
        <v>0</v>
      </c>
      <c r="AG9" s="145">
        <v>0</v>
      </c>
      <c r="AH9" s="145">
        <v>0</v>
      </c>
      <c r="AI9" s="145">
        <v>0</v>
      </c>
      <c r="AJ9" s="139">
        <v>44.8</v>
      </c>
      <c r="AK9" s="139">
        <v>37.9</v>
      </c>
      <c r="AL9" s="139">
        <v>55.4</v>
      </c>
      <c r="AM9" s="139">
        <v>87.5</v>
      </c>
      <c r="AN9" s="139">
        <v>109</v>
      </c>
      <c r="AO9" s="139">
        <v>115.7</v>
      </c>
      <c r="AP9" s="139">
        <v>147.5</v>
      </c>
      <c r="AQ9" s="139">
        <v>157</v>
      </c>
      <c r="AR9" s="139">
        <v>142.9</v>
      </c>
      <c r="AS9" s="139">
        <v>197.9</v>
      </c>
      <c r="AT9" s="139">
        <v>225.1</v>
      </c>
      <c r="AU9" s="139">
        <v>195.8</v>
      </c>
      <c r="AV9" s="139">
        <v>216</v>
      </c>
      <c r="AW9" s="139">
        <v>229.26541625000002</v>
      </c>
      <c r="AX9" s="139">
        <v>270.81927949999999</v>
      </c>
      <c r="AY9" s="139">
        <v>254.7</v>
      </c>
      <c r="AZ9" s="139">
        <v>270.89999999999998</v>
      </c>
      <c r="BA9" s="139">
        <v>312.10000000000002</v>
      </c>
      <c r="BB9" s="139">
        <v>382.5</v>
      </c>
      <c r="BC9" s="139">
        <v>304.91343379166381</v>
      </c>
      <c r="BD9" s="139">
        <v>321.4544032427234</v>
      </c>
      <c r="BE9" s="139">
        <v>344.27754198729644</v>
      </c>
      <c r="BF9" s="139">
        <v>395.31581079097526</v>
      </c>
      <c r="BG9" s="139">
        <v>427.16614009003678</v>
      </c>
      <c r="BH9" s="139">
        <v>452.34644898366565</v>
      </c>
      <c r="BI9" s="139">
        <v>477.27701762058393</v>
      </c>
      <c r="BJ9" s="254">
        <v>298.60000000000002</v>
      </c>
      <c r="BK9" s="251">
        <v>266.67843227330883</v>
      </c>
      <c r="BL9" s="254">
        <v>306.5579976604273</v>
      </c>
      <c r="BM9" s="255"/>
      <c r="BN9" s="255"/>
      <c r="BO9" s="255"/>
      <c r="BP9" s="255"/>
      <c r="BQ9" s="255"/>
      <c r="BR9" s="255"/>
      <c r="BS9" s="255"/>
      <c r="BT9" s="255"/>
      <c r="BU9" s="255"/>
      <c r="BV9" s="255"/>
      <c r="BW9" s="255"/>
      <c r="BX9" s="255"/>
      <c r="BY9" s="255"/>
      <c r="BZ9" s="255"/>
      <c r="CA9" s="255"/>
      <c r="CB9" s="255"/>
    </row>
    <row r="10" spans="2:80" ht="19.899999999999999" customHeight="1">
      <c r="B10" s="124" t="s">
        <v>224</v>
      </c>
      <c r="C10" s="135"/>
      <c r="D10" s="145">
        <v>0</v>
      </c>
      <c r="E10" s="145">
        <v>0</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5">
        <v>0</v>
      </c>
      <c r="Y10" s="145">
        <v>0</v>
      </c>
      <c r="Z10" s="145">
        <v>0</v>
      </c>
      <c r="AA10" s="145">
        <v>0</v>
      </c>
      <c r="AB10" s="145">
        <v>0</v>
      </c>
      <c r="AC10" s="145">
        <v>0</v>
      </c>
      <c r="AD10" s="145">
        <v>0</v>
      </c>
      <c r="AE10" s="145">
        <v>0</v>
      </c>
      <c r="AF10" s="145">
        <v>0</v>
      </c>
      <c r="AG10" s="145">
        <v>0</v>
      </c>
      <c r="AH10" s="145">
        <v>0</v>
      </c>
      <c r="AI10" s="145">
        <v>0</v>
      </c>
      <c r="AJ10" s="140">
        <v>0</v>
      </c>
      <c r="AK10" s="140">
        <v>0</v>
      </c>
      <c r="AL10" s="140">
        <v>0</v>
      </c>
      <c r="AM10" s="140">
        <v>0</v>
      </c>
      <c r="AN10" s="140">
        <v>0</v>
      </c>
      <c r="AO10" s="140">
        <v>0</v>
      </c>
      <c r="AP10" s="140">
        <v>0</v>
      </c>
      <c r="AQ10" s="140">
        <v>0</v>
      </c>
      <c r="AR10" s="140">
        <v>0</v>
      </c>
      <c r="AS10" s="139">
        <v>27.9</v>
      </c>
      <c r="AT10" s="139">
        <v>35.1</v>
      </c>
      <c r="AU10" s="140">
        <v>0</v>
      </c>
      <c r="AV10" s="140">
        <v>0</v>
      </c>
      <c r="AW10" s="140">
        <v>0</v>
      </c>
      <c r="AX10" s="140">
        <v>0</v>
      </c>
      <c r="AY10" s="140">
        <v>0</v>
      </c>
      <c r="AZ10" s="140">
        <v>0</v>
      </c>
      <c r="BA10" s="140">
        <v>0</v>
      </c>
      <c r="BB10" s="140">
        <v>0</v>
      </c>
      <c r="BC10" s="140">
        <v>0</v>
      </c>
      <c r="BD10" s="140">
        <v>0</v>
      </c>
      <c r="BE10" s="140">
        <v>0</v>
      </c>
      <c r="BF10" s="140">
        <v>0</v>
      </c>
      <c r="BG10" s="140">
        <v>0</v>
      </c>
      <c r="BH10" s="140">
        <v>0</v>
      </c>
      <c r="BI10" s="140">
        <v>0</v>
      </c>
      <c r="BJ10" s="270">
        <v>0</v>
      </c>
      <c r="BK10" s="140">
        <v>0</v>
      </c>
      <c r="BL10" s="254">
        <v>0</v>
      </c>
      <c r="BM10" s="255"/>
      <c r="BN10" s="255"/>
      <c r="BO10" s="255"/>
      <c r="BP10" s="255"/>
      <c r="BQ10" s="255"/>
      <c r="BR10" s="255"/>
      <c r="BS10" s="255"/>
      <c r="BT10" s="255"/>
      <c r="BU10" s="255"/>
      <c r="BV10" s="255"/>
      <c r="BW10" s="255"/>
      <c r="BX10" s="255"/>
      <c r="BY10" s="255"/>
      <c r="BZ10" s="255"/>
      <c r="CA10" s="255"/>
      <c r="CB10" s="255"/>
    </row>
    <row r="11" spans="2:80" ht="19.899999999999999" customHeight="1">
      <c r="B11" s="124" t="s">
        <v>225</v>
      </c>
      <c r="C11" s="135"/>
      <c r="D11" s="145">
        <v>0</v>
      </c>
      <c r="E11" s="145">
        <v>0</v>
      </c>
      <c r="F11" s="145">
        <v>0</v>
      </c>
      <c r="G11" s="145">
        <v>0</v>
      </c>
      <c r="H11" s="145">
        <v>0</v>
      </c>
      <c r="I11" s="145">
        <v>0</v>
      </c>
      <c r="J11" s="145">
        <v>0</v>
      </c>
      <c r="K11" s="145">
        <v>0</v>
      </c>
      <c r="L11" s="145">
        <v>0</v>
      </c>
      <c r="M11" s="145">
        <v>0</v>
      </c>
      <c r="N11" s="145">
        <v>0</v>
      </c>
      <c r="O11" s="145">
        <v>0</v>
      </c>
      <c r="P11" s="145">
        <v>0</v>
      </c>
      <c r="Q11" s="145">
        <v>0</v>
      </c>
      <c r="R11" s="145">
        <v>0</v>
      </c>
      <c r="S11" s="145">
        <v>0</v>
      </c>
      <c r="T11" s="145">
        <v>0</v>
      </c>
      <c r="U11" s="145">
        <v>0</v>
      </c>
      <c r="V11" s="145">
        <v>0</v>
      </c>
      <c r="W11" s="145">
        <v>0</v>
      </c>
      <c r="X11" s="145">
        <v>0</v>
      </c>
      <c r="Y11" s="145">
        <v>0</v>
      </c>
      <c r="Z11" s="145">
        <v>0</v>
      </c>
      <c r="AA11" s="145">
        <v>0</v>
      </c>
      <c r="AB11" s="145">
        <v>0</v>
      </c>
      <c r="AC11" s="145">
        <v>0</v>
      </c>
      <c r="AD11" s="145">
        <v>0</v>
      </c>
      <c r="AE11" s="145">
        <v>0</v>
      </c>
      <c r="AF11" s="145">
        <v>0</v>
      </c>
      <c r="AG11" s="145">
        <v>0</v>
      </c>
      <c r="AH11" s="145">
        <v>0</v>
      </c>
      <c r="AI11" s="145">
        <v>0</v>
      </c>
      <c r="AJ11" s="139">
        <v>53.8</v>
      </c>
      <c r="AK11" s="139">
        <v>44.4</v>
      </c>
      <c r="AL11" s="139">
        <v>63.6</v>
      </c>
      <c r="AM11" s="139">
        <v>96.2</v>
      </c>
      <c r="AN11" s="139">
        <v>116.3</v>
      </c>
      <c r="AO11" s="139">
        <v>135.69999999999999</v>
      </c>
      <c r="AP11" s="139">
        <v>158.904615384615</v>
      </c>
      <c r="AQ11" s="139">
        <v>129.30000000000001</v>
      </c>
      <c r="AR11" s="139">
        <v>132.363</v>
      </c>
      <c r="AS11" s="139">
        <v>195.1</v>
      </c>
      <c r="AT11" s="139">
        <v>211.2</v>
      </c>
      <c r="AU11" s="139">
        <v>225.8</v>
      </c>
      <c r="AV11" s="139">
        <v>240</v>
      </c>
      <c r="AW11" s="139">
        <v>254.76349999999999</v>
      </c>
      <c r="AX11" s="139">
        <v>324.44959999999998</v>
      </c>
      <c r="AY11" s="139">
        <v>281.7</v>
      </c>
      <c r="AZ11" s="139">
        <v>320.3</v>
      </c>
      <c r="BA11" s="139">
        <v>447.2</v>
      </c>
      <c r="BB11" s="139">
        <v>550.70000000000005</v>
      </c>
      <c r="BC11" s="139">
        <v>514.48995988634999</v>
      </c>
      <c r="BD11" s="139">
        <v>428.55676155927404</v>
      </c>
      <c r="BE11" s="139">
        <v>497.24223510243507</v>
      </c>
      <c r="BF11" s="139">
        <v>640.25007126802495</v>
      </c>
      <c r="BG11" s="139">
        <v>660.23995707347206</v>
      </c>
      <c r="BH11" s="139">
        <v>730.08027373807602</v>
      </c>
      <c r="BI11" s="139">
        <v>721.11271065440997</v>
      </c>
      <c r="BJ11" s="254">
        <v>628.29999999999995</v>
      </c>
      <c r="BK11" s="251">
        <v>473.71325546673501</v>
      </c>
      <c r="BL11" s="254">
        <v>588.4303586646879</v>
      </c>
      <c r="BM11" s="255"/>
      <c r="BN11" s="255"/>
      <c r="BO11" s="255"/>
      <c r="BP11" s="255"/>
      <c r="BQ11" s="255"/>
      <c r="BR11" s="255"/>
      <c r="BS11" s="255"/>
      <c r="BT11" s="255"/>
      <c r="BU11" s="255"/>
      <c r="BV11" s="255"/>
      <c r="BW11" s="255"/>
      <c r="BX11" s="255"/>
      <c r="BY11" s="255"/>
      <c r="BZ11" s="255"/>
      <c r="CA11" s="255"/>
      <c r="CB11" s="255"/>
    </row>
    <row r="12" spans="2:80" ht="19.899999999999999" customHeight="1">
      <c r="B12" s="124" t="s">
        <v>226</v>
      </c>
      <c r="C12" s="135"/>
      <c r="D12" s="140">
        <v>0</v>
      </c>
      <c r="E12" s="140">
        <v>0</v>
      </c>
      <c r="F12" s="140">
        <v>0</v>
      </c>
      <c r="G12" s="140">
        <v>0</v>
      </c>
      <c r="H12" s="140">
        <v>0</v>
      </c>
      <c r="I12" s="140">
        <v>0</v>
      </c>
      <c r="J12" s="140">
        <v>0</v>
      </c>
      <c r="K12" s="140">
        <v>0</v>
      </c>
      <c r="L12" s="140">
        <v>0</v>
      </c>
      <c r="M12" s="140">
        <v>0</v>
      </c>
      <c r="N12" s="140">
        <v>0</v>
      </c>
      <c r="O12" s="140">
        <v>0</v>
      </c>
      <c r="P12" s="140">
        <v>0</v>
      </c>
      <c r="Q12" s="140">
        <v>0</v>
      </c>
      <c r="R12" s="140">
        <v>0</v>
      </c>
      <c r="S12" s="140">
        <v>0</v>
      </c>
      <c r="T12" s="140">
        <v>0</v>
      </c>
      <c r="U12" s="140">
        <v>0</v>
      </c>
      <c r="V12" s="140">
        <v>0</v>
      </c>
      <c r="W12" s="140">
        <v>0</v>
      </c>
      <c r="X12" s="140">
        <v>0</v>
      </c>
      <c r="Y12" s="140">
        <v>0</v>
      </c>
      <c r="Z12" s="140">
        <v>0</v>
      </c>
      <c r="AA12" s="140">
        <v>0</v>
      </c>
      <c r="AB12" s="140">
        <v>0</v>
      </c>
      <c r="AC12" s="140">
        <v>0</v>
      </c>
      <c r="AD12" s="140">
        <v>0</v>
      </c>
      <c r="AE12" s="140">
        <v>0</v>
      </c>
      <c r="AF12" s="140">
        <v>0</v>
      </c>
      <c r="AG12" s="140">
        <v>0</v>
      </c>
      <c r="AH12" s="140">
        <v>0</v>
      </c>
      <c r="AI12" s="140">
        <v>0</v>
      </c>
      <c r="AJ12" s="139">
        <v>-9</v>
      </c>
      <c r="AK12" s="139">
        <v>-6.5</v>
      </c>
      <c r="AL12" s="139">
        <v>-8.1999999999999993</v>
      </c>
      <c r="AM12" s="139">
        <v>-8.6999999999999993</v>
      </c>
      <c r="AN12" s="139">
        <v>-7.3</v>
      </c>
      <c r="AO12" s="139">
        <v>-20</v>
      </c>
      <c r="AP12" s="139">
        <v>-11.404615384614999</v>
      </c>
      <c r="AQ12" s="139">
        <v>27.7</v>
      </c>
      <c r="AR12" s="139">
        <v>10.537000000000006</v>
      </c>
      <c r="AS12" s="139">
        <v>25.1</v>
      </c>
      <c r="AT12" s="139">
        <v>21.2</v>
      </c>
      <c r="AU12" s="139">
        <v>30</v>
      </c>
      <c r="AV12" s="139">
        <v>24</v>
      </c>
      <c r="AW12" s="139">
        <v>25.498083749999978</v>
      </c>
      <c r="AX12" s="139">
        <v>53.630320499999982</v>
      </c>
      <c r="AY12" s="139">
        <v>27</v>
      </c>
      <c r="AZ12" s="139">
        <v>49.4</v>
      </c>
      <c r="BA12" s="139">
        <v>135.1</v>
      </c>
      <c r="BB12" s="139">
        <v>168.20000000000005</v>
      </c>
      <c r="BC12" s="139">
        <v>209.57652609468619</v>
      </c>
      <c r="BD12" s="139">
        <v>107.10235831655064</v>
      </c>
      <c r="BE12" s="139">
        <v>152.96469311513863</v>
      </c>
      <c r="BF12" s="139">
        <v>244.93426047704969</v>
      </c>
      <c r="BG12" s="139">
        <v>233.07381698343528</v>
      </c>
      <c r="BH12" s="139">
        <v>277.73382475441036</v>
      </c>
      <c r="BI12" s="139">
        <v>243.83569303382603</v>
      </c>
      <c r="BJ12" s="254">
        <v>329.7</v>
      </c>
      <c r="BK12" s="251">
        <v>207.03482319342618</v>
      </c>
      <c r="BL12" s="254">
        <v>281.8723610042606</v>
      </c>
      <c r="BM12" s="255"/>
      <c r="BN12" s="255"/>
      <c r="BO12" s="255"/>
      <c r="BP12" s="255"/>
      <c r="BQ12" s="255"/>
      <c r="BR12" s="255"/>
      <c r="BS12" s="255"/>
      <c r="BT12" s="255"/>
      <c r="BU12" s="255"/>
      <c r="BV12" s="255"/>
      <c r="BW12" s="255"/>
      <c r="BX12" s="255"/>
      <c r="BY12" s="255"/>
      <c r="BZ12" s="255"/>
      <c r="CA12" s="255"/>
      <c r="CB12" s="255"/>
    </row>
    <row r="13" spans="2:80" ht="19.899999999999999" customHeight="1">
      <c r="B13" s="124" t="s">
        <v>227</v>
      </c>
      <c r="C13" s="135"/>
      <c r="D13" s="146" t="s">
        <v>321</v>
      </c>
      <c r="E13" s="146" t="s">
        <v>322</v>
      </c>
      <c r="F13" s="146" t="s">
        <v>322</v>
      </c>
      <c r="G13" s="146" t="s">
        <v>323</v>
      </c>
      <c r="H13" s="146" t="s">
        <v>323</v>
      </c>
      <c r="I13" s="146" t="s">
        <v>323</v>
      </c>
      <c r="J13" s="146" t="s">
        <v>322</v>
      </c>
      <c r="K13" s="146" t="s">
        <v>322</v>
      </c>
      <c r="L13" s="146" t="s">
        <v>322</v>
      </c>
      <c r="M13" s="146" t="s">
        <v>322</v>
      </c>
      <c r="N13" s="146" t="s">
        <v>322</v>
      </c>
      <c r="O13" s="146" t="s">
        <v>322</v>
      </c>
      <c r="P13" s="146" t="s">
        <v>324</v>
      </c>
      <c r="Q13" s="146" t="s">
        <v>324</v>
      </c>
      <c r="R13" s="146" t="s">
        <v>325</v>
      </c>
      <c r="S13" s="146" t="s">
        <v>326</v>
      </c>
      <c r="T13" s="146" t="s">
        <v>326</v>
      </c>
      <c r="U13" s="146" t="s">
        <v>326</v>
      </c>
      <c r="V13" s="146" t="s">
        <v>326</v>
      </c>
      <c r="W13" s="146" t="s">
        <v>326</v>
      </c>
      <c r="X13" s="146">
        <v>17.5</v>
      </c>
      <c r="Y13" s="146">
        <v>17.5</v>
      </c>
      <c r="Z13" s="146">
        <v>17.5</v>
      </c>
      <c r="AA13" s="146">
        <v>17.5</v>
      </c>
      <c r="AB13" s="146">
        <v>10</v>
      </c>
      <c r="AC13" s="146">
        <v>32</v>
      </c>
      <c r="AD13" s="146">
        <v>32</v>
      </c>
      <c r="AE13" s="146" t="s">
        <v>327</v>
      </c>
      <c r="AF13" s="146" t="s">
        <v>327</v>
      </c>
      <c r="AG13" s="146" t="s">
        <v>327</v>
      </c>
      <c r="AH13" s="146">
        <v>100</v>
      </c>
      <c r="AI13" s="146">
        <v>25</v>
      </c>
      <c r="AJ13" s="139">
        <v>25</v>
      </c>
      <c r="AK13" s="139">
        <v>25</v>
      </c>
      <c r="AL13" s="139">
        <v>25</v>
      </c>
      <c r="AM13" s="139">
        <v>25</v>
      </c>
      <c r="AN13" s="139">
        <v>25</v>
      </c>
      <c r="AO13" s="139">
        <v>17</v>
      </c>
      <c r="AP13" s="139">
        <v>16.885999999999999</v>
      </c>
      <c r="AQ13" s="139">
        <v>16.192</v>
      </c>
      <c r="AR13" s="139">
        <v>14.284000000000001</v>
      </c>
      <c r="AS13" s="139">
        <v>18.231229847996318</v>
      </c>
      <c r="AT13" s="139">
        <v>19.249187617581665</v>
      </c>
      <c r="AU13" s="139">
        <v>16.25</v>
      </c>
      <c r="AV13" s="139">
        <v>16.250376166114954</v>
      </c>
      <c r="AW13" s="139">
        <v>16.25</v>
      </c>
      <c r="AX13" s="139">
        <v>19.25</v>
      </c>
      <c r="AY13" s="139">
        <v>16.25</v>
      </c>
      <c r="AZ13" s="139">
        <v>16.25</v>
      </c>
      <c r="BA13" s="139">
        <v>16.25</v>
      </c>
      <c r="BB13" s="139">
        <v>16.25</v>
      </c>
      <c r="BC13" s="141">
        <v>12.000001329885682</v>
      </c>
      <c r="BD13" s="141">
        <v>12.000000000000002</v>
      </c>
      <c r="BE13" s="141">
        <v>12.000000000000002</v>
      </c>
      <c r="BF13" s="141">
        <v>12.000000000000002</v>
      </c>
      <c r="BG13" s="141">
        <v>12</v>
      </c>
      <c r="BH13" s="141">
        <v>12</v>
      </c>
      <c r="BI13" s="141">
        <v>12</v>
      </c>
      <c r="BJ13" s="254">
        <v>9.9989954123832181</v>
      </c>
      <c r="BK13" s="252">
        <v>10</v>
      </c>
      <c r="BL13" s="254">
        <v>10</v>
      </c>
      <c r="BM13" s="255"/>
      <c r="BN13" s="255"/>
      <c r="BO13" s="255"/>
      <c r="BP13" s="255"/>
      <c r="BQ13" s="255"/>
      <c r="BR13" s="255"/>
      <c r="BS13" s="255"/>
      <c r="BT13" s="255"/>
      <c r="BU13" s="255"/>
      <c r="BV13" s="255"/>
      <c r="BW13" s="255"/>
      <c r="BX13" s="255"/>
      <c r="BY13" s="255"/>
      <c r="BZ13" s="255"/>
      <c r="CA13" s="255"/>
      <c r="CB13" s="255"/>
    </row>
    <row r="14" spans="2:80" ht="19.899999999999999" customHeight="1">
      <c r="B14" s="124" t="s">
        <v>228</v>
      </c>
      <c r="C14" s="135"/>
      <c r="D14" s="145">
        <v>0</v>
      </c>
      <c r="E14" s="145">
        <v>0</v>
      </c>
      <c r="F14" s="145">
        <v>0</v>
      </c>
      <c r="G14" s="145">
        <v>0</v>
      </c>
      <c r="H14" s="145">
        <v>0</v>
      </c>
      <c r="I14" s="145">
        <v>0</v>
      </c>
      <c r="J14" s="145">
        <v>0</v>
      </c>
      <c r="K14" s="145">
        <v>0</v>
      </c>
      <c r="L14" s="145">
        <v>0</v>
      </c>
      <c r="M14" s="145">
        <v>0</v>
      </c>
      <c r="N14" s="145">
        <v>0</v>
      </c>
      <c r="O14" s="145">
        <v>0</v>
      </c>
      <c r="P14" s="145">
        <v>0</v>
      </c>
      <c r="Q14" s="145">
        <v>0</v>
      </c>
      <c r="R14" s="145">
        <v>0</v>
      </c>
      <c r="S14" s="145">
        <v>0</v>
      </c>
      <c r="T14" s="145">
        <v>0</v>
      </c>
      <c r="U14" s="145">
        <v>0</v>
      </c>
      <c r="V14" s="145">
        <v>0</v>
      </c>
      <c r="W14" s="145">
        <v>0</v>
      </c>
      <c r="X14" s="145">
        <v>0</v>
      </c>
      <c r="Y14" s="145">
        <v>0</v>
      </c>
      <c r="Z14" s="145">
        <v>0</v>
      </c>
      <c r="AA14" s="145">
        <v>0</v>
      </c>
      <c r="AB14" s="145">
        <v>0</v>
      </c>
      <c r="AC14" s="145">
        <v>0</v>
      </c>
      <c r="AD14" s="145">
        <v>0</v>
      </c>
      <c r="AE14" s="145">
        <v>0</v>
      </c>
      <c r="AF14" s="145">
        <v>0</v>
      </c>
      <c r="AG14" s="145">
        <v>0</v>
      </c>
      <c r="AH14" s="145">
        <v>0</v>
      </c>
      <c r="AI14" s="145">
        <v>0</v>
      </c>
      <c r="AJ14" s="139">
        <v>46.1</v>
      </c>
      <c r="AK14" s="139">
        <v>29.2</v>
      </c>
      <c r="AL14" s="139">
        <v>28.674481514878298</v>
      </c>
      <c r="AM14" s="139">
        <v>27.4935695913118</v>
      </c>
      <c r="AN14" s="139">
        <v>26.6804312915806</v>
      </c>
      <c r="AO14" s="139">
        <v>19.938289744343201</v>
      </c>
      <c r="AP14" s="139">
        <v>18.0450392215098</v>
      </c>
      <c r="AQ14" s="139">
        <v>13.335396039603999</v>
      </c>
      <c r="AR14" s="139">
        <v>13.2310075969612</v>
      </c>
      <c r="AS14" s="139">
        <v>20.543528327959464</v>
      </c>
      <c r="AT14" s="139">
        <v>21.062083119548483</v>
      </c>
      <c r="AU14" s="139">
        <v>18.735479588450048</v>
      </c>
      <c r="AV14" s="139">
        <v>18.055973517905507</v>
      </c>
      <c r="AW14" s="139">
        <v>18.057267174067295</v>
      </c>
      <c r="AX14" s="139">
        <v>23.062075977497017</v>
      </c>
      <c r="AY14" s="139">
        <v>17.972438433073879</v>
      </c>
      <c r="AZ14" s="139">
        <v>19.210699934025072</v>
      </c>
      <c r="BA14" s="139">
        <v>23.281965847563516</v>
      </c>
      <c r="BB14" s="139">
        <v>23.4</v>
      </c>
      <c r="BC14" s="139">
        <v>20.247974783736769</v>
      </c>
      <c r="BD14" s="139">
        <v>15.998166728573818</v>
      </c>
      <c r="BE14" s="139">
        <v>17.331676027387797</v>
      </c>
      <c r="BF14" s="139">
        <v>19.435096309058871</v>
      </c>
      <c r="BG14" s="139">
        <v>18.547536289303512</v>
      </c>
      <c r="BH14" s="139">
        <v>19.367817089182616</v>
      </c>
      <c r="BI14" s="139">
        <v>18.130670885837596</v>
      </c>
      <c r="BJ14" s="254">
        <v>21</v>
      </c>
      <c r="BK14" s="251">
        <v>17.763463337794182</v>
      </c>
      <c r="BL14" s="254">
        <v>19.194748241945696</v>
      </c>
      <c r="BM14" s="255"/>
      <c r="BN14" s="255"/>
      <c r="BO14" s="255"/>
      <c r="BP14" s="255"/>
      <c r="BQ14" s="255"/>
      <c r="BR14" s="255"/>
      <c r="BS14" s="255"/>
      <c r="BT14" s="255"/>
      <c r="BU14" s="255"/>
      <c r="BV14" s="255"/>
      <c r="BW14" s="255"/>
      <c r="BX14" s="255"/>
      <c r="BY14" s="255"/>
      <c r="BZ14" s="255"/>
      <c r="CA14" s="255"/>
      <c r="CB14" s="255"/>
    </row>
    <row r="15" spans="2:80" ht="10.5" customHeight="1" thickBot="1">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3"/>
      <c r="AV15" s="143"/>
      <c r="AW15" s="143"/>
      <c r="AX15" s="143"/>
      <c r="AY15" s="143"/>
      <c r="AZ15" s="143"/>
      <c r="BA15" s="143"/>
      <c r="BB15" s="143"/>
      <c r="BC15" s="143"/>
      <c r="BD15" s="143"/>
      <c r="BE15" s="143"/>
      <c r="BF15" s="143"/>
      <c r="BG15" s="143"/>
      <c r="BH15" s="143"/>
      <c r="BI15" s="143"/>
      <c r="BJ15" s="143"/>
      <c r="BK15" s="143"/>
      <c r="BL15" s="143"/>
      <c r="BM15" s="256"/>
      <c r="BN15" s="256"/>
      <c r="BO15" s="256"/>
      <c r="BP15" s="256"/>
    </row>
    <row r="16" spans="2:80" ht="21" customHeight="1">
      <c r="B16" s="50" t="s">
        <v>269</v>
      </c>
      <c r="C16" s="66" t="s">
        <v>288</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135"/>
      <c r="AS16" s="135"/>
      <c r="AT16" s="135"/>
      <c r="AU16" s="135"/>
      <c r="AV16" s="135"/>
      <c r="AW16" s="135"/>
      <c r="AX16" s="135"/>
      <c r="AY16" s="135"/>
      <c r="AZ16" s="135"/>
      <c r="BA16" s="135"/>
      <c r="BB16" s="135"/>
    </row>
    <row r="17" spans="2:61" ht="18" customHeight="1">
      <c r="B17" s="50" t="s">
        <v>31</v>
      </c>
      <c r="C17" s="66" t="s">
        <v>367</v>
      </c>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135"/>
      <c r="AS17" s="135"/>
      <c r="AT17" s="135"/>
      <c r="AU17" s="135"/>
      <c r="AV17" s="135"/>
      <c r="AW17" s="135"/>
      <c r="AX17" s="135"/>
      <c r="AY17" s="135"/>
      <c r="AZ17" s="135"/>
      <c r="BA17" s="135"/>
      <c r="BB17" s="135"/>
    </row>
    <row r="18" spans="2:61" ht="18" customHeight="1">
      <c r="B18" s="50"/>
      <c r="C18" s="66" t="s">
        <v>451</v>
      </c>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135"/>
      <c r="AS18" s="135"/>
      <c r="AT18" s="135"/>
      <c r="AU18" s="135"/>
      <c r="AV18" s="135"/>
      <c r="AW18" s="135"/>
      <c r="AX18" s="135"/>
      <c r="AY18" s="135"/>
      <c r="AZ18" s="135"/>
      <c r="BA18" s="135"/>
      <c r="BB18" s="135"/>
    </row>
    <row r="19" spans="2:61" ht="18" customHeight="1">
      <c r="B19" s="51" t="s">
        <v>268</v>
      </c>
      <c r="C19" s="64" t="s">
        <v>301</v>
      </c>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135"/>
      <c r="AS19" s="135"/>
      <c r="AT19" s="135"/>
      <c r="AU19" s="135"/>
      <c r="AV19" s="135"/>
      <c r="AW19" s="135"/>
      <c r="AX19" s="135"/>
      <c r="AY19" s="135"/>
      <c r="AZ19" s="135"/>
      <c r="BA19" s="135"/>
      <c r="BB19" s="135"/>
    </row>
    <row r="20" spans="2:61" ht="18" customHeight="1">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X20" s="215"/>
      <c r="AY20" s="215"/>
      <c r="AZ20" s="215"/>
      <c r="BA20" s="215"/>
      <c r="BB20" s="215"/>
      <c r="BC20" s="215"/>
      <c r="BD20" s="215"/>
      <c r="BE20" s="215"/>
      <c r="BF20" s="215"/>
      <c r="BG20" s="215"/>
      <c r="BH20" s="215"/>
      <c r="BI20" s="215"/>
    </row>
    <row r="21" spans="2:61" ht="19.899999999999999" customHeight="1">
      <c r="AX21" s="215"/>
      <c r="AY21" s="215"/>
      <c r="AZ21" s="215"/>
      <c r="BA21" s="215"/>
      <c r="BB21" s="215"/>
      <c r="BC21" s="215"/>
      <c r="BD21" s="215"/>
      <c r="BE21" s="215"/>
      <c r="BF21" s="215"/>
      <c r="BG21" s="215"/>
      <c r="BH21" s="215"/>
      <c r="BI21" s="215"/>
    </row>
    <row r="22" spans="2:61" ht="19.899999999999999" customHeight="1">
      <c r="AX22" s="215"/>
      <c r="AY22" s="215"/>
      <c r="AZ22" s="215"/>
      <c r="BA22" s="215"/>
      <c r="BB22" s="215"/>
      <c r="BC22" s="215"/>
      <c r="BD22" s="215"/>
      <c r="BE22" s="215"/>
      <c r="BF22" s="215"/>
      <c r="BG22" s="215"/>
      <c r="BH22" s="215"/>
      <c r="BI22" s="215"/>
    </row>
    <row r="23" spans="2:61" ht="19.899999999999999" customHeight="1">
      <c r="AX23" s="215"/>
      <c r="AY23" s="215"/>
      <c r="AZ23" s="215"/>
      <c r="BA23" s="215"/>
      <c r="BB23" s="215"/>
      <c r="BC23" s="215"/>
      <c r="BD23" s="215"/>
      <c r="BE23" s="215"/>
      <c r="BF23" s="215"/>
      <c r="BG23" s="215"/>
      <c r="BH23" s="215"/>
      <c r="BI23" s="215"/>
    </row>
    <row r="24" spans="2:61" ht="19.899999999999999" customHeight="1">
      <c r="AX24" s="215"/>
    </row>
  </sheetData>
  <phoneticPr fontId="0" type="noConversion"/>
  <printOptions verticalCentered="1"/>
  <pageMargins left="0.25" right="0.25" top="0" bottom="0" header="0" footer="0"/>
  <pageSetup paperSize="120" scale="60" orientation="landscape" horizontalDpi="300" verticalDpi="300" r:id="rId1"/>
  <headerFooter alignWithMargins="0"/>
  <ignoredErrors>
    <ignoredError sqref="AR5:BH5 D5:AQ5 BI5:BI6 BJ5:BL5 BJ16:BK16 BJ6 BJ1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B1:AX35"/>
  <sheetViews>
    <sheetView zoomScale="80" zoomScaleNormal="80" workbookViewId="0">
      <selection sqref="A1:A1048576"/>
    </sheetView>
  </sheetViews>
  <sheetFormatPr baseColWidth="10" defaultColWidth="14.6640625" defaultRowHeight="19.899999999999999" customHeight="1"/>
  <cols>
    <col min="1" max="1" width="3.77734375" style="131" customWidth="1"/>
    <col min="2" max="2" width="19.6640625" style="131" customWidth="1"/>
    <col min="3" max="3" width="64.109375" style="131" customWidth="1"/>
    <col min="4" max="19" width="12.77734375" style="131" customWidth="1"/>
    <col min="20" max="16384" width="14.6640625" style="131"/>
  </cols>
  <sheetData>
    <row r="1" spans="2:50" ht="18" customHeight="1">
      <c r="B1" s="24" t="s">
        <v>499</v>
      </c>
      <c r="C1" s="25"/>
    </row>
    <row r="2" spans="2:50" ht="18" customHeight="1">
      <c r="B2" s="230" t="s">
        <v>426</v>
      </c>
      <c r="C2" s="25"/>
    </row>
    <row r="3" spans="2:50" ht="18" customHeight="1">
      <c r="B3" s="75" t="s">
        <v>454</v>
      </c>
      <c r="C3" s="89"/>
      <c r="D3" s="135"/>
      <c r="E3" s="135"/>
      <c r="F3" s="135"/>
      <c r="G3" s="135"/>
    </row>
    <row r="4" spans="2:50" ht="18" customHeight="1" thickBot="1">
      <c r="D4" s="135"/>
      <c r="E4" s="135"/>
      <c r="F4" s="135"/>
      <c r="G4" s="135"/>
    </row>
    <row r="5" spans="2:50" s="136" customFormat="1" ht="30" customHeight="1" thickBot="1">
      <c r="B5" s="34" t="s">
        <v>267</v>
      </c>
      <c r="C5" s="35"/>
      <c r="D5" s="189" t="s">
        <v>4</v>
      </c>
      <c r="E5" s="189" t="s">
        <v>9</v>
      </c>
      <c r="F5" s="191" t="s">
        <v>29</v>
      </c>
      <c r="G5" s="191">
        <v>2008</v>
      </c>
      <c r="H5" s="191">
        <v>2009</v>
      </c>
      <c r="I5" s="192" t="s">
        <v>83</v>
      </c>
      <c r="J5" s="192" t="s">
        <v>85</v>
      </c>
      <c r="K5" s="192" t="s">
        <v>310</v>
      </c>
      <c r="L5" s="192" t="s">
        <v>351</v>
      </c>
      <c r="M5" s="192" t="s">
        <v>360</v>
      </c>
      <c r="N5" s="192" t="s">
        <v>362</v>
      </c>
      <c r="O5" s="192" t="s">
        <v>370</v>
      </c>
      <c r="P5" s="192" t="s">
        <v>382</v>
      </c>
      <c r="Q5" s="192" t="s">
        <v>437</v>
      </c>
      <c r="R5" s="192" t="s">
        <v>459</v>
      </c>
      <c r="S5" s="192" t="s">
        <v>476</v>
      </c>
    </row>
    <row r="6" spans="2:50" ht="19.899999999999999" customHeight="1">
      <c r="B6" s="137"/>
      <c r="C6" s="137"/>
      <c r="D6" s="138"/>
      <c r="E6" s="138"/>
      <c r="F6" s="138"/>
      <c r="G6" s="138"/>
    </row>
    <row r="7" spans="2:50" ht="19.899999999999999" customHeight="1">
      <c r="B7" s="124" t="s">
        <v>221</v>
      </c>
      <c r="C7" s="135"/>
      <c r="D7" s="139">
        <v>1399.3242046362</v>
      </c>
      <c r="E7" s="139">
        <v>1413.0465098301399</v>
      </c>
      <c r="F7" s="139">
        <v>1592.7910225974699</v>
      </c>
      <c r="G7" s="139">
        <v>1627.7269304530967</v>
      </c>
      <c r="H7" s="139">
        <v>1936.0860587973036</v>
      </c>
      <c r="I7" s="139">
        <v>2361.3160635255067</v>
      </c>
      <c r="J7" s="139">
        <v>2492.9462926473075</v>
      </c>
      <c r="K7" s="139">
        <v>2665.5793887540076</v>
      </c>
      <c r="L7" s="139">
        <v>2871.4383445229987</v>
      </c>
      <c r="M7" s="139">
        <v>3336.4202930957013</v>
      </c>
      <c r="N7" s="139">
        <v>3541.41233987747</v>
      </c>
      <c r="O7" s="139">
        <v>3760.3598331781745</v>
      </c>
      <c r="P7" s="139">
        <v>3947.4072859188914</v>
      </c>
      <c r="Q7" s="139">
        <v>2954.9</v>
      </c>
      <c r="R7" s="139">
        <v>2731.9170400416219</v>
      </c>
      <c r="S7" s="139">
        <v>3109.0289334949848</v>
      </c>
      <c r="T7" s="253"/>
      <c r="U7" s="253"/>
      <c r="V7" s="253"/>
      <c r="W7" s="253"/>
      <c r="X7" s="253"/>
      <c r="Y7" s="253"/>
      <c r="Z7" s="253"/>
      <c r="AA7" s="253"/>
      <c r="AB7" s="253"/>
      <c r="AC7" s="253"/>
      <c r="AD7" s="253"/>
      <c r="AE7" s="253"/>
      <c r="AF7" s="253"/>
      <c r="AG7" s="253"/>
      <c r="AH7" s="253"/>
      <c r="AI7" s="253"/>
      <c r="AJ7" s="253"/>
      <c r="AK7" s="253"/>
      <c r="AL7" s="215"/>
      <c r="AM7" s="215"/>
      <c r="AN7" s="215"/>
      <c r="AO7" s="215"/>
      <c r="AP7" s="215"/>
      <c r="AQ7" s="215"/>
      <c r="AR7" s="215"/>
      <c r="AS7" s="215"/>
      <c r="AT7" s="215"/>
      <c r="AU7" s="215"/>
      <c r="AV7" s="215"/>
      <c r="AW7" s="215"/>
      <c r="AX7" s="215"/>
    </row>
    <row r="8" spans="2:50" ht="19.899999999999999" customHeight="1">
      <c r="B8" s="124" t="s">
        <v>222</v>
      </c>
      <c r="C8" s="135"/>
      <c r="D8" s="139">
        <v>1410.8641</v>
      </c>
      <c r="E8" s="139">
        <v>1406.8534</v>
      </c>
      <c r="F8" s="139">
        <v>1567.4</v>
      </c>
      <c r="G8" s="139">
        <v>1667.3</v>
      </c>
      <c r="H8" s="139">
        <v>1920.8</v>
      </c>
      <c r="I8" s="139">
        <v>2353.6999999999998</v>
      </c>
      <c r="J8" s="139">
        <v>2540.9452815971986</v>
      </c>
      <c r="K8" s="139">
        <v>2678.7866936893615</v>
      </c>
      <c r="L8" s="139">
        <v>2868.9795165608034</v>
      </c>
      <c r="M8" s="139">
        <v>3294.2984232581275</v>
      </c>
      <c r="N8" s="139">
        <v>3559.7178340836399</v>
      </c>
      <c r="O8" s="139">
        <v>3769.5537415305471</v>
      </c>
      <c r="P8" s="139">
        <v>3977.3084801715331</v>
      </c>
      <c r="Q8" s="139">
        <v>2986.3</v>
      </c>
      <c r="R8" s="139">
        <v>2666.7843227330882</v>
      </c>
      <c r="S8" s="139">
        <v>3065.5799766042728</v>
      </c>
      <c r="T8" s="253"/>
      <c r="U8" s="253"/>
      <c r="V8" s="253"/>
      <c r="W8" s="253"/>
      <c r="X8" s="253"/>
      <c r="Y8" s="253"/>
      <c r="Z8" s="253"/>
      <c r="AA8" s="253"/>
      <c r="AB8" s="253"/>
      <c r="AC8" s="253"/>
      <c r="AD8" s="253"/>
      <c r="AE8" s="253"/>
      <c r="AF8" s="253"/>
      <c r="AG8" s="253"/>
      <c r="AH8" s="253"/>
      <c r="AI8" s="253"/>
      <c r="AJ8" s="253"/>
      <c r="AK8" s="253"/>
      <c r="AL8" s="215"/>
      <c r="AM8" s="215"/>
      <c r="AN8" s="215"/>
      <c r="AO8" s="215"/>
      <c r="AP8" s="215"/>
      <c r="AQ8" s="215"/>
      <c r="AR8" s="215"/>
      <c r="AS8" s="215"/>
      <c r="AT8" s="215"/>
      <c r="AU8" s="215"/>
      <c r="AV8" s="215"/>
      <c r="AW8" s="215"/>
      <c r="AX8" s="215"/>
    </row>
    <row r="9" spans="2:50" ht="19.899999999999999" customHeight="1">
      <c r="B9" s="124" t="s">
        <v>223</v>
      </c>
      <c r="C9" s="135"/>
      <c r="D9" s="139">
        <v>229.26541625000002</v>
      </c>
      <c r="E9" s="140">
        <v>270.81927949999999</v>
      </c>
      <c r="F9" s="140">
        <v>254.7</v>
      </c>
      <c r="G9" s="140">
        <v>270.89999999999998</v>
      </c>
      <c r="H9" s="140">
        <v>312.10000000000002</v>
      </c>
      <c r="I9" s="140">
        <v>382.5</v>
      </c>
      <c r="J9" s="140">
        <v>381.14179223957973</v>
      </c>
      <c r="K9" s="140">
        <v>401.81800405340425</v>
      </c>
      <c r="L9" s="140">
        <v>430.3469274841205</v>
      </c>
      <c r="M9" s="140">
        <v>494.14476348871909</v>
      </c>
      <c r="N9" s="140">
        <v>533.95767511254599</v>
      </c>
      <c r="O9" s="140">
        <v>565.43306122958199</v>
      </c>
      <c r="P9" s="140">
        <v>596.59627202572995</v>
      </c>
      <c r="Q9" s="140">
        <v>447.94389591095131</v>
      </c>
      <c r="R9" s="140">
        <v>400.01764840996321</v>
      </c>
      <c r="S9" s="140">
        <v>459.83699649064096</v>
      </c>
      <c r="T9" s="253"/>
      <c r="U9" s="253"/>
      <c r="V9" s="253"/>
      <c r="W9" s="253"/>
      <c r="X9" s="253"/>
      <c r="Y9" s="253"/>
      <c r="Z9" s="253"/>
      <c r="AA9" s="253"/>
      <c r="AB9" s="253"/>
      <c r="AC9" s="253"/>
      <c r="AD9" s="253"/>
      <c r="AE9" s="253"/>
      <c r="AF9" s="253"/>
      <c r="AG9" s="253"/>
      <c r="AH9" s="253"/>
      <c r="AI9" s="253"/>
      <c r="AJ9" s="253"/>
      <c r="AK9" s="253"/>
      <c r="AL9" s="215"/>
      <c r="AM9" s="215"/>
      <c r="AN9" s="215"/>
      <c r="AO9" s="215"/>
      <c r="AP9" s="215"/>
      <c r="AQ9" s="215"/>
      <c r="AR9" s="215"/>
      <c r="AS9" s="215"/>
      <c r="AT9" s="215"/>
      <c r="AU9" s="215"/>
      <c r="AV9" s="215"/>
      <c r="AW9" s="215"/>
      <c r="AX9" s="215"/>
    </row>
    <row r="10" spans="2:50" ht="19.899999999999999" customHeight="1">
      <c r="B10" s="124" t="s">
        <v>224</v>
      </c>
      <c r="C10" s="135"/>
      <c r="D10" s="140">
        <v>0</v>
      </c>
      <c r="E10" s="140">
        <v>0</v>
      </c>
      <c r="F10" s="140">
        <v>0</v>
      </c>
      <c r="G10" s="140">
        <v>0</v>
      </c>
      <c r="H10" s="140">
        <v>0</v>
      </c>
      <c r="I10" s="140">
        <v>0</v>
      </c>
      <c r="J10" s="140">
        <v>0</v>
      </c>
      <c r="K10" s="140">
        <v>0</v>
      </c>
      <c r="L10" s="140">
        <v>0</v>
      </c>
      <c r="M10" s="140">
        <v>0</v>
      </c>
      <c r="N10" s="140">
        <v>0</v>
      </c>
      <c r="O10" s="140">
        <v>0</v>
      </c>
      <c r="P10" s="140">
        <v>0</v>
      </c>
      <c r="Q10" s="140">
        <v>0</v>
      </c>
      <c r="R10" s="140">
        <v>0</v>
      </c>
      <c r="S10" s="140">
        <v>0</v>
      </c>
      <c r="T10" s="253"/>
      <c r="U10" s="253"/>
      <c r="V10" s="253"/>
      <c r="W10" s="253"/>
      <c r="X10" s="253"/>
      <c r="Y10" s="253"/>
      <c r="Z10" s="253"/>
      <c r="AA10" s="253"/>
      <c r="AB10" s="253"/>
      <c r="AC10" s="253"/>
      <c r="AD10" s="253"/>
      <c r="AE10" s="253"/>
      <c r="AF10" s="253"/>
      <c r="AG10" s="253"/>
      <c r="AH10" s="253"/>
      <c r="AI10" s="253"/>
      <c r="AJ10" s="253"/>
      <c r="AK10" s="253"/>
      <c r="AL10" s="215"/>
      <c r="AM10" s="215"/>
      <c r="AN10" s="215"/>
      <c r="AO10" s="215"/>
      <c r="AP10" s="215"/>
      <c r="AQ10" s="215"/>
      <c r="AR10" s="215"/>
      <c r="AS10" s="215"/>
      <c r="AT10" s="215"/>
      <c r="AU10" s="215"/>
      <c r="AV10" s="215"/>
      <c r="AW10" s="215"/>
      <c r="AX10" s="215"/>
    </row>
    <row r="11" spans="2:50" ht="19.899999999999999" customHeight="1">
      <c r="B11" s="124" t="s">
        <v>225</v>
      </c>
      <c r="C11" s="135"/>
      <c r="D11" s="139">
        <v>254.76349999999999</v>
      </c>
      <c r="E11" s="139">
        <v>324.44959999999998</v>
      </c>
      <c r="F11" s="139">
        <v>281.7</v>
      </c>
      <c r="G11" s="139">
        <v>320.3</v>
      </c>
      <c r="H11" s="139">
        <v>447.2</v>
      </c>
      <c r="I11" s="139">
        <v>550.70000000000005</v>
      </c>
      <c r="J11" s="139">
        <v>460.79571401198803</v>
      </c>
      <c r="K11" s="139">
        <v>445.72125351226231</v>
      </c>
      <c r="L11" s="139">
        <v>494.34008962133782</v>
      </c>
      <c r="M11" s="139">
        <v>577.0823159304</v>
      </c>
      <c r="N11" s="139">
        <v>655.2168821154778</v>
      </c>
      <c r="O11" s="139">
        <v>674.37308726421861</v>
      </c>
      <c r="P11" s="139">
        <v>735.85306166101861</v>
      </c>
      <c r="Q11" s="139">
        <v>628.29999999999995</v>
      </c>
      <c r="R11" s="139">
        <v>472.76621640208737</v>
      </c>
      <c r="S11" s="139">
        <v>530.30793928435617</v>
      </c>
      <c r="T11" s="253"/>
      <c r="U11" s="253"/>
      <c r="V11" s="253"/>
      <c r="W11" s="253"/>
      <c r="X11" s="253"/>
      <c r="Y11" s="253"/>
      <c r="Z11" s="253"/>
      <c r="AA11" s="253"/>
      <c r="AB11" s="253"/>
      <c r="AC11" s="253"/>
      <c r="AD11" s="253"/>
      <c r="AE11" s="253"/>
      <c r="AF11" s="253"/>
      <c r="AG11" s="253"/>
      <c r="AH11" s="253"/>
      <c r="AI11" s="253"/>
      <c r="AJ11" s="253"/>
      <c r="AK11" s="253"/>
      <c r="AL11" s="215"/>
      <c r="AM11" s="215"/>
      <c r="AN11" s="215"/>
      <c r="AO11" s="215"/>
      <c r="AP11" s="215"/>
      <c r="AQ11" s="215"/>
      <c r="AR11" s="215"/>
      <c r="AS11" s="215"/>
      <c r="AT11" s="215"/>
      <c r="AU11" s="215"/>
      <c r="AV11" s="215"/>
      <c r="AW11" s="215"/>
      <c r="AX11" s="215"/>
    </row>
    <row r="12" spans="2:50" ht="19.899999999999999" customHeight="1">
      <c r="B12" s="124" t="s">
        <v>226</v>
      </c>
      <c r="C12" s="135"/>
      <c r="D12" s="139">
        <v>25.498083749999978</v>
      </c>
      <c r="E12" s="139">
        <v>53.630320499999982</v>
      </c>
      <c r="F12" s="139">
        <v>27</v>
      </c>
      <c r="G12" s="139">
        <v>49.4</v>
      </c>
      <c r="H12" s="139">
        <v>135.1</v>
      </c>
      <c r="I12" s="139">
        <v>168.20000000000005</v>
      </c>
      <c r="J12" s="139">
        <v>79.653921772408296</v>
      </c>
      <c r="K12" s="139">
        <v>43.903249458858056</v>
      </c>
      <c r="L12" s="139">
        <v>63.993162137217325</v>
      </c>
      <c r="M12" s="139">
        <v>82.937552441680907</v>
      </c>
      <c r="N12" s="139">
        <v>121.25920700293182</v>
      </c>
      <c r="O12" s="139">
        <v>108.94002603463662</v>
      </c>
      <c r="P12" s="139">
        <v>139.25678963528867</v>
      </c>
      <c r="Q12" s="139">
        <v>180.35610408904864</v>
      </c>
      <c r="R12" s="139">
        <v>72.748567992124151</v>
      </c>
      <c r="S12" s="139">
        <v>70.47094279371521</v>
      </c>
      <c r="T12" s="253"/>
      <c r="U12" s="253"/>
      <c r="V12" s="253"/>
      <c r="W12" s="253"/>
      <c r="X12" s="253"/>
      <c r="Y12" s="253"/>
      <c r="Z12" s="253"/>
      <c r="AA12" s="253"/>
      <c r="AB12" s="253"/>
      <c r="AC12" s="253"/>
      <c r="AD12" s="253"/>
      <c r="AE12" s="253"/>
      <c r="AF12" s="253"/>
      <c r="AG12" s="253"/>
      <c r="AH12" s="253"/>
      <c r="AI12" s="253"/>
      <c r="AJ12" s="253"/>
      <c r="AK12" s="253"/>
      <c r="AL12" s="215"/>
      <c r="AM12" s="215"/>
      <c r="AN12" s="215"/>
      <c r="AO12" s="215"/>
      <c r="AP12" s="215"/>
      <c r="AQ12" s="215"/>
      <c r="AR12" s="215"/>
      <c r="AS12" s="215"/>
      <c r="AT12" s="215"/>
      <c r="AU12" s="215"/>
      <c r="AV12" s="215"/>
      <c r="AW12" s="215"/>
      <c r="AX12" s="215"/>
    </row>
    <row r="13" spans="2:50" ht="19.899999999999999" customHeight="1">
      <c r="B13" s="124" t="s">
        <v>227</v>
      </c>
      <c r="C13" s="135"/>
      <c r="D13" s="139">
        <v>16.25</v>
      </c>
      <c r="E13" s="139">
        <v>19.25</v>
      </c>
      <c r="F13" s="139">
        <v>16.25</v>
      </c>
      <c r="G13" s="139">
        <v>16.25</v>
      </c>
      <c r="H13" s="139">
        <v>16.25</v>
      </c>
      <c r="I13" s="139">
        <v>16.25</v>
      </c>
      <c r="J13" s="139">
        <v>14.999999999999996</v>
      </c>
      <c r="K13" s="139">
        <v>15.000000000000002</v>
      </c>
      <c r="L13" s="139">
        <v>15</v>
      </c>
      <c r="M13" s="139">
        <v>15</v>
      </c>
      <c r="N13" s="139">
        <v>15</v>
      </c>
      <c r="O13" s="139">
        <v>15</v>
      </c>
      <c r="P13" s="139">
        <v>15</v>
      </c>
      <c r="Q13" s="139">
        <v>14.999963028193793</v>
      </c>
      <c r="R13" s="139">
        <v>15</v>
      </c>
      <c r="S13" s="139">
        <v>15.000000000000002</v>
      </c>
      <c r="T13" s="253"/>
      <c r="U13" s="253"/>
      <c r="V13" s="253"/>
      <c r="W13" s="253"/>
      <c r="X13" s="253"/>
      <c r="Y13" s="253"/>
      <c r="Z13" s="253"/>
      <c r="AA13" s="253"/>
      <c r="AB13" s="253"/>
      <c r="AC13" s="253"/>
      <c r="AD13" s="253"/>
      <c r="AE13" s="253"/>
      <c r="AF13" s="253"/>
      <c r="AG13" s="253"/>
      <c r="AH13" s="253"/>
      <c r="AI13" s="253"/>
      <c r="AJ13" s="253"/>
      <c r="AK13" s="253"/>
      <c r="AL13" s="215"/>
      <c r="AM13" s="215"/>
      <c r="AN13" s="215"/>
      <c r="AO13" s="215"/>
      <c r="AP13" s="215"/>
      <c r="AQ13" s="215"/>
      <c r="AR13" s="215"/>
      <c r="AS13" s="215"/>
      <c r="AT13" s="215"/>
      <c r="AU13" s="215"/>
      <c r="AV13" s="215"/>
      <c r="AW13" s="215"/>
      <c r="AX13" s="215"/>
    </row>
    <row r="14" spans="2:50" ht="19.899999999999999" customHeight="1">
      <c r="B14" s="124" t="s">
        <v>228</v>
      </c>
      <c r="C14" s="135"/>
      <c r="D14" s="139">
        <v>18.057267174067295</v>
      </c>
      <c r="E14" s="139">
        <v>23.062075977497017</v>
      </c>
      <c r="F14" s="139">
        <v>17.972438433073879</v>
      </c>
      <c r="G14" s="139">
        <v>19.210699934025072</v>
      </c>
      <c r="H14" s="139">
        <v>23.281965847563516</v>
      </c>
      <c r="I14" s="139">
        <v>23.4</v>
      </c>
      <c r="J14" s="139">
        <v>18.134814525495766</v>
      </c>
      <c r="K14" s="139">
        <v>16.638922933366981</v>
      </c>
      <c r="L14" s="139">
        <v>17.230520007822477</v>
      </c>
      <c r="M14" s="139">
        <v>17.517608965117798</v>
      </c>
      <c r="N14" s="139">
        <v>18.406427493828229</v>
      </c>
      <c r="O14" s="139">
        <v>17.889997954781876</v>
      </c>
      <c r="P14" s="139">
        <v>18.501282093896894</v>
      </c>
      <c r="Q14" s="139">
        <v>21.039413320831795</v>
      </c>
      <c r="R14" s="139">
        <v>17.727950939713295</v>
      </c>
      <c r="S14" s="139">
        <v>17.298780111154546</v>
      </c>
      <c r="T14" s="253"/>
      <c r="U14" s="253"/>
      <c r="V14" s="253"/>
      <c r="W14" s="253"/>
      <c r="X14" s="253"/>
      <c r="Y14" s="253"/>
      <c r="Z14" s="253"/>
      <c r="AA14" s="253"/>
      <c r="AB14" s="253"/>
      <c r="AC14" s="253"/>
      <c r="AD14" s="253"/>
      <c r="AE14" s="253"/>
      <c r="AF14" s="253"/>
      <c r="AG14" s="253"/>
      <c r="AH14" s="253"/>
      <c r="AI14" s="253"/>
      <c r="AJ14" s="253"/>
      <c r="AK14" s="253"/>
      <c r="AL14" s="215"/>
      <c r="AM14" s="215"/>
      <c r="AN14" s="215"/>
      <c r="AO14" s="215"/>
      <c r="AP14" s="215"/>
      <c r="AQ14" s="215"/>
      <c r="AR14" s="215"/>
      <c r="AS14" s="215"/>
      <c r="AT14" s="215"/>
      <c r="AU14" s="215"/>
      <c r="AV14" s="215"/>
      <c r="AW14" s="215"/>
      <c r="AX14" s="215"/>
    </row>
    <row r="15" spans="2:50" ht="10.5" customHeight="1" thickBot="1">
      <c r="B15" s="142"/>
      <c r="C15" s="142"/>
      <c r="D15" s="143"/>
      <c r="E15" s="143"/>
      <c r="F15" s="143"/>
      <c r="G15" s="143"/>
      <c r="H15" s="143"/>
      <c r="I15" s="143"/>
      <c r="J15" s="143"/>
      <c r="K15" s="143"/>
      <c r="L15" s="143"/>
      <c r="M15" s="143"/>
      <c r="N15" s="143"/>
      <c r="O15" s="143"/>
      <c r="P15" s="143"/>
      <c r="Q15" s="143"/>
      <c r="R15" s="143"/>
      <c r="S15" s="143"/>
      <c r="T15" s="253"/>
      <c r="U15" s="254"/>
      <c r="V15" s="254"/>
      <c r="W15" s="254"/>
      <c r="Y15" s="253"/>
    </row>
    <row r="16" spans="2:50" ht="18" customHeight="1">
      <c r="B16" s="50" t="s">
        <v>31</v>
      </c>
      <c r="C16" s="66" t="s">
        <v>364</v>
      </c>
      <c r="D16" s="144"/>
      <c r="E16" s="144"/>
      <c r="F16" s="144"/>
      <c r="G16" s="144"/>
      <c r="H16" s="144"/>
      <c r="I16" s="144"/>
    </row>
    <row r="17" spans="2:19" ht="18" customHeight="1">
      <c r="B17" s="50"/>
      <c r="C17" s="66" t="s">
        <v>485</v>
      </c>
      <c r="D17" s="144"/>
      <c r="E17" s="144"/>
      <c r="F17" s="144"/>
      <c r="G17" s="144"/>
      <c r="H17" s="144"/>
      <c r="I17" s="144"/>
    </row>
    <row r="18" spans="2:19" ht="18" customHeight="1">
      <c r="B18" s="50"/>
      <c r="C18" s="66" t="s">
        <v>482</v>
      </c>
      <c r="D18" s="144"/>
      <c r="E18" s="144"/>
      <c r="F18" s="144"/>
      <c r="G18" s="144"/>
      <c r="H18" s="144"/>
      <c r="I18" s="144"/>
    </row>
    <row r="19" spans="2:19" ht="18" customHeight="1">
      <c r="B19" s="51" t="s">
        <v>268</v>
      </c>
      <c r="C19" s="64" t="s">
        <v>301</v>
      </c>
      <c r="D19" s="135"/>
      <c r="E19" s="135"/>
      <c r="F19" s="135"/>
      <c r="G19" s="135"/>
      <c r="H19" s="135"/>
      <c r="I19" s="135"/>
    </row>
    <row r="20" spans="2:19" ht="18" customHeight="1">
      <c r="B20" s="135"/>
      <c r="C20" s="135"/>
    </row>
    <row r="29" spans="2:19" ht="19.899999999999999" customHeight="1">
      <c r="C29" s="215"/>
      <c r="D29" s="215"/>
      <c r="E29" s="215"/>
      <c r="F29" s="215"/>
      <c r="G29" s="215"/>
      <c r="H29" s="215"/>
      <c r="I29" s="215"/>
      <c r="J29" s="215"/>
      <c r="K29" s="215"/>
      <c r="L29" s="215"/>
      <c r="M29" s="215"/>
      <c r="N29" s="215"/>
      <c r="O29" s="215"/>
      <c r="P29" s="215"/>
      <c r="Q29" s="215" t="e">
        <f>+#REF!-S7</f>
        <v>#REF!</v>
      </c>
      <c r="R29" s="215" t="e">
        <f>+#REF!-T7</f>
        <v>#REF!</v>
      </c>
      <c r="S29" s="215" t="e">
        <f>+#REF!-U7</f>
        <v>#REF!</v>
      </c>
    </row>
    <row r="30" spans="2:19" ht="19.899999999999999" customHeight="1">
      <c r="C30" s="215"/>
      <c r="D30" s="215"/>
      <c r="E30" s="215"/>
      <c r="F30" s="215"/>
      <c r="G30" s="215"/>
      <c r="H30" s="215"/>
      <c r="I30" s="215"/>
      <c r="J30" s="215"/>
      <c r="K30" s="215"/>
      <c r="L30" s="215"/>
      <c r="M30" s="215"/>
      <c r="N30" s="215"/>
      <c r="O30" s="215"/>
      <c r="P30" s="215"/>
      <c r="Q30" s="215" t="e">
        <f>+#REF!-S8</f>
        <v>#REF!</v>
      </c>
      <c r="R30" s="215" t="e">
        <f>+#REF!-T8</f>
        <v>#REF!</v>
      </c>
      <c r="S30" s="215" t="e">
        <f>+#REF!-U8</f>
        <v>#REF!</v>
      </c>
    </row>
    <row r="31" spans="2:19" ht="19.899999999999999" customHeight="1">
      <c r="C31" s="215"/>
      <c r="D31" s="215"/>
      <c r="E31" s="215"/>
      <c r="F31" s="215"/>
      <c r="G31" s="215"/>
      <c r="H31" s="215"/>
      <c r="I31" s="215"/>
      <c r="J31" s="215"/>
      <c r="K31" s="215"/>
      <c r="L31" s="215"/>
      <c r="M31" s="215"/>
      <c r="N31" s="215"/>
      <c r="O31" s="215"/>
      <c r="P31" s="215"/>
      <c r="Q31" s="215">
        <f t="shared" ref="Q31:S35" si="0">+S21-S9</f>
        <v>-459.83699649064096</v>
      </c>
      <c r="R31" s="215">
        <f t="shared" si="0"/>
        <v>0</v>
      </c>
      <c r="S31" s="215">
        <f t="shared" si="0"/>
        <v>0</v>
      </c>
    </row>
    <row r="32" spans="2:19" ht="19.899999999999999" customHeight="1">
      <c r="C32" s="215"/>
      <c r="D32" s="215"/>
      <c r="E32" s="215"/>
      <c r="F32" s="215"/>
      <c r="G32" s="215"/>
      <c r="H32" s="215"/>
      <c r="I32" s="215"/>
      <c r="J32" s="215"/>
      <c r="K32" s="215"/>
      <c r="L32" s="215"/>
      <c r="M32" s="215"/>
      <c r="N32" s="215"/>
      <c r="O32" s="215"/>
      <c r="P32" s="215"/>
      <c r="Q32" s="215">
        <f t="shared" si="0"/>
        <v>0</v>
      </c>
      <c r="R32" s="215">
        <f t="shared" si="0"/>
        <v>0</v>
      </c>
      <c r="S32" s="215">
        <f t="shared" si="0"/>
        <v>0</v>
      </c>
    </row>
    <row r="33" spans="3:19" ht="19.899999999999999" customHeight="1">
      <c r="C33" s="215"/>
      <c r="D33" s="215"/>
      <c r="E33" s="215"/>
      <c r="F33" s="215"/>
      <c r="G33" s="215"/>
      <c r="H33" s="215"/>
      <c r="I33" s="215"/>
      <c r="J33" s="215"/>
      <c r="K33" s="215"/>
      <c r="L33" s="215"/>
      <c r="M33" s="215"/>
      <c r="N33" s="215"/>
      <c r="O33" s="215"/>
      <c r="P33" s="215"/>
      <c r="Q33" s="215">
        <f t="shared" si="0"/>
        <v>-530.30793928435617</v>
      </c>
      <c r="R33" s="215">
        <f t="shared" si="0"/>
        <v>0</v>
      </c>
      <c r="S33" s="215">
        <f t="shared" si="0"/>
        <v>0</v>
      </c>
    </row>
    <row r="34" spans="3:19" ht="19.899999999999999" customHeight="1">
      <c r="C34" s="215"/>
      <c r="D34" s="215"/>
      <c r="E34" s="215"/>
      <c r="F34" s="215"/>
      <c r="G34" s="215"/>
      <c r="H34" s="215"/>
      <c r="I34" s="215"/>
      <c r="J34" s="215"/>
      <c r="K34" s="215"/>
      <c r="L34" s="215"/>
      <c r="M34" s="215"/>
      <c r="N34" s="215"/>
      <c r="O34" s="215"/>
      <c r="P34" s="215"/>
      <c r="Q34" s="215">
        <f t="shared" si="0"/>
        <v>-70.47094279371521</v>
      </c>
      <c r="R34" s="215">
        <f t="shared" si="0"/>
        <v>0</v>
      </c>
      <c r="S34" s="215">
        <f t="shared" si="0"/>
        <v>0</v>
      </c>
    </row>
    <row r="35" spans="3:19" ht="19.899999999999999" customHeight="1">
      <c r="C35" s="215"/>
      <c r="D35" s="215"/>
      <c r="E35" s="215"/>
      <c r="F35" s="215"/>
      <c r="G35" s="215"/>
      <c r="H35" s="215"/>
      <c r="I35" s="215"/>
      <c r="J35" s="215"/>
      <c r="K35" s="215"/>
      <c r="L35" s="215"/>
      <c r="M35" s="215"/>
      <c r="N35" s="215"/>
      <c r="O35" s="215"/>
      <c r="P35" s="215"/>
      <c r="Q35" s="215">
        <f t="shared" si="0"/>
        <v>-15.000000000000002</v>
      </c>
      <c r="R35" s="215">
        <f t="shared" si="0"/>
        <v>0</v>
      </c>
      <c r="S35" s="215">
        <f t="shared" si="0"/>
        <v>0</v>
      </c>
    </row>
  </sheetData>
  <pageMargins left="0.7" right="0.7" top="0.75" bottom="0.75" header="0.3" footer="0.3"/>
  <ignoredErrors>
    <ignoredError sqref="D5:O5 P5:P6 Q5:S5" numberStoredAsText="1"/>
    <ignoredError sqref="AL19:AM19"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28"/>
  <sheetViews>
    <sheetView zoomScale="80" zoomScaleNormal="80" zoomScaleSheetLayoutView="100" workbookViewId="0">
      <selection sqref="A1:A1048576"/>
    </sheetView>
  </sheetViews>
  <sheetFormatPr baseColWidth="10" defaultColWidth="14.6640625" defaultRowHeight="19.899999999999999" customHeight="1"/>
  <cols>
    <col min="1" max="1" width="3.77734375" style="138" customWidth="1"/>
    <col min="2" max="2" width="19.6640625" style="138" customWidth="1"/>
    <col min="3" max="3" width="43.21875" style="138" customWidth="1"/>
    <col min="4" max="33" width="14.6640625" style="138"/>
    <col min="34" max="34" width="17.109375" style="138" customWidth="1"/>
    <col min="35" max="16384" width="14.6640625" style="138"/>
  </cols>
  <sheetData>
    <row r="1" spans="2:44" ht="19.899999999999999" customHeight="1">
      <c r="B1" s="24" t="s">
        <v>462</v>
      </c>
      <c r="C1" s="25"/>
      <c r="D1" s="25"/>
      <c r="E1" s="26"/>
      <c r="F1" s="25"/>
      <c r="G1" s="26"/>
      <c r="H1" s="26"/>
      <c r="I1" s="25"/>
      <c r="J1" s="26"/>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row>
    <row r="2" spans="2:44" ht="19.899999999999999" customHeight="1">
      <c r="B2" s="52" t="s">
        <v>328</v>
      </c>
      <c r="C2" s="25"/>
      <c r="D2" s="25"/>
      <c r="E2" s="25"/>
      <c r="F2" s="25"/>
      <c r="G2" s="25"/>
      <c r="H2" s="25"/>
      <c r="I2" s="25"/>
      <c r="J2" s="25"/>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row>
    <row r="3" spans="2:44" ht="19.899999999999999" customHeight="1">
      <c r="B3" s="203" t="s">
        <v>368</v>
      </c>
      <c r="C3" s="89"/>
      <c r="D3" s="89"/>
      <c r="E3" s="89"/>
      <c r="F3" s="89"/>
      <c r="G3" s="29"/>
      <c r="H3" s="89"/>
      <c r="I3" s="89"/>
      <c r="J3" s="89"/>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row>
    <row r="4" spans="2:44" ht="19.899999999999999" customHeight="1" thickBot="1">
      <c r="B4" s="148"/>
      <c r="C4" s="148"/>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row>
    <row r="5" spans="2:44" s="10" customFormat="1" ht="30" customHeight="1" thickBot="1">
      <c r="B5" s="34" t="s">
        <v>267</v>
      </c>
      <c r="C5" s="35"/>
      <c r="D5" s="189" t="s">
        <v>44</v>
      </c>
      <c r="E5" s="189" t="s">
        <v>45</v>
      </c>
      <c r="F5" s="189" t="s">
        <v>46</v>
      </c>
      <c r="G5" s="189" t="s">
        <v>47</v>
      </c>
      <c r="H5" s="189" t="s">
        <v>48</v>
      </c>
      <c r="I5" s="189" t="s">
        <v>49</v>
      </c>
      <c r="J5" s="189" t="s">
        <v>50</v>
      </c>
      <c r="K5" s="189" t="s">
        <v>51</v>
      </c>
      <c r="L5" s="189" t="s">
        <v>52</v>
      </c>
      <c r="M5" s="189" t="s">
        <v>53</v>
      </c>
      <c r="N5" s="189" t="s">
        <v>54</v>
      </c>
      <c r="O5" s="189" t="s">
        <v>55</v>
      </c>
      <c r="P5" s="189" t="s">
        <v>56</v>
      </c>
      <c r="Q5" s="189" t="s">
        <v>57</v>
      </c>
      <c r="R5" s="189" t="s">
        <v>58</v>
      </c>
      <c r="S5" s="189" t="s">
        <v>59</v>
      </c>
      <c r="T5" s="189" t="s">
        <v>60</v>
      </c>
      <c r="U5" s="189" t="s">
        <v>61</v>
      </c>
      <c r="V5" s="189" t="s">
        <v>62</v>
      </c>
      <c r="W5" s="189" t="s">
        <v>63</v>
      </c>
      <c r="X5" s="189" t="s">
        <v>64</v>
      </c>
      <c r="Y5" s="189" t="s">
        <v>65</v>
      </c>
      <c r="Z5" s="189" t="s">
        <v>66</v>
      </c>
      <c r="AA5" s="189" t="s">
        <v>67</v>
      </c>
      <c r="AB5" s="189" t="s">
        <v>68</v>
      </c>
      <c r="AC5" s="189" t="s">
        <v>69</v>
      </c>
      <c r="AD5" s="189" t="s">
        <v>70</v>
      </c>
      <c r="AE5" s="189" t="s">
        <v>71</v>
      </c>
      <c r="AF5" s="189" t="s">
        <v>72</v>
      </c>
      <c r="AG5" s="189" t="s">
        <v>73</v>
      </c>
      <c r="AH5" s="189" t="s">
        <v>74</v>
      </c>
      <c r="AI5" s="189" t="s">
        <v>75</v>
      </c>
      <c r="AJ5" s="189" t="s">
        <v>76</v>
      </c>
      <c r="AK5" s="189" t="s">
        <v>43</v>
      </c>
      <c r="AL5" s="189" t="s">
        <v>42</v>
      </c>
      <c r="AM5" s="189" t="s">
        <v>41</v>
      </c>
      <c r="AN5" s="189" t="s">
        <v>40</v>
      </c>
      <c r="AO5" s="189" t="s">
        <v>39</v>
      </c>
      <c r="AP5" s="189" t="s">
        <v>38</v>
      </c>
      <c r="AQ5" s="189" t="s">
        <v>37</v>
      </c>
      <c r="AR5" s="189" t="s">
        <v>36</v>
      </c>
    </row>
    <row r="6" spans="2:44" ht="19.899999999999999" customHeight="1">
      <c r="B6" s="130"/>
      <c r="C6" s="13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row>
    <row r="7" spans="2:44" ht="19.899999999999999" customHeight="1">
      <c r="B7" s="65" t="s">
        <v>5</v>
      </c>
      <c r="C7" s="39"/>
      <c r="D7" s="43">
        <v>249.9</v>
      </c>
      <c r="E7" s="43">
        <v>261.39999999999998</v>
      </c>
      <c r="F7" s="43">
        <v>330.6</v>
      </c>
      <c r="G7" s="43">
        <v>378.9</v>
      </c>
      <c r="H7" s="43">
        <v>441.8</v>
      </c>
      <c r="I7" s="43">
        <v>519.20000000000005</v>
      </c>
      <c r="J7" s="43">
        <v>542.9</v>
      </c>
      <c r="K7" s="43">
        <v>519.29999999999995</v>
      </c>
      <c r="L7" s="43">
        <v>488.6</v>
      </c>
      <c r="M7" s="43">
        <v>512.70000000000005</v>
      </c>
      <c r="N7" s="43">
        <v>581.20000000000005</v>
      </c>
      <c r="O7" s="43">
        <v>622.79999999999995</v>
      </c>
      <c r="P7" s="43">
        <v>784.4</v>
      </c>
      <c r="Q7" s="43">
        <v>1150.2</v>
      </c>
      <c r="R7" s="43">
        <v>1326.2</v>
      </c>
      <c r="S7" s="43">
        <v>1287.7</v>
      </c>
      <c r="T7" s="43">
        <v>1649</v>
      </c>
      <c r="U7" s="43">
        <v>1724.7</v>
      </c>
      <c r="V7" s="43">
        <v>1756</v>
      </c>
      <c r="W7" s="43">
        <v>3068.6</v>
      </c>
      <c r="X7" s="43">
        <v>4055.3</v>
      </c>
      <c r="Y7" s="43">
        <v>5088.8</v>
      </c>
      <c r="Z7" s="43">
        <v>6412.9</v>
      </c>
      <c r="AA7" s="43">
        <v>10892.900000000001</v>
      </c>
      <c r="AB7" s="43">
        <v>20063.5</v>
      </c>
      <c r="AC7" s="43">
        <v>55556.6</v>
      </c>
      <c r="AD7" s="43">
        <v>192924.3</v>
      </c>
      <c r="AE7" s="43">
        <v>1454304.4</v>
      </c>
      <c r="AF7" s="43">
        <v>170506.6</v>
      </c>
      <c r="AG7" s="43">
        <v>3607437</v>
      </c>
      <c r="AH7" s="43">
        <v>225687895.5</v>
      </c>
      <c r="AI7" s="43">
        <v>722.7</v>
      </c>
      <c r="AJ7" s="43">
        <v>841.2</v>
      </c>
      <c r="AK7" s="43">
        <v>804</v>
      </c>
      <c r="AL7" s="43">
        <v>1100.3</v>
      </c>
      <c r="AM7" s="43">
        <v>1279.8</v>
      </c>
      <c r="AN7" s="43">
        <v>1623</v>
      </c>
      <c r="AO7" s="43">
        <v>2121.3000000000002</v>
      </c>
      <c r="AP7" s="43">
        <v>2504.6</v>
      </c>
      <c r="AQ7" s="43">
        <v>3127.3999999999996</v>
      </c>
      <c r="AR7" s="43">
        <v>3326.6000000000004</v>
      </c>
    </row>
    <row r="8" spans="2:44" ht="19.899999999999999" customHeight="1">
      <c r="B8" s="151" t="s">
        <v>229</v>
      </c>
      <c r="D8" s="14">
        <v>135</v>
      </c>
      <c r="E8" s="14">
        <v>131.19999999999999</v>
      </c>
      <c r="F8" s="14">
        <v>166.5</v>
      </c>
      <c r="G8" s="14">
        <v>177.1</v>
      </c>
      <c r="H8" s="14">
        <v>185.3</v>
      </c>
      <c r="I8" s="14">
        <v>197.7</v>
      </c>
      <c r="J8" s="14">
        <v>226.5</v>
      </c>
      <c r="K8" s="14">
        <v>222.3</v>
      </c>
      <c r="L8" s="14">
        <v>208.5</v>
      </c>
      <c r="M8" s="14">
        <v>218.5</v>
      </c>
      <c r="N8" s="14">
        <v>251</v>
      </c>
      <c r="O8" s="14">
        <v>251.5</v>
      </c>
      <c r="P8" s="14">
        <v>329</v>
      </c>
      <c r="Q8" s="14">
        <v>411.3</v>
      </c>
      <c r="R8" s="14">
        <v>451.6</v>
      </c>
      <c r="S8" s="14">
        <v>445.1</v>
      </c>
      <c r="T8" s="14">
        <v>635.9</v>
      </c>
      <c r="U8" s="14">
        <v>692.3</v>
      </c>
      <c r="V8" s="14">
        <v>882.7</v>
      </c>
      <c r="W8" s="14">
        <v>1535.5</v>
      </c>
      <c r="X8" s="14">
        <v>1934.2</v>
      </c>
      <c r="Y8" s="14">
        <v>2376.5</v>
      </c>
      <c r="Z8" s="14">
        <v>3085.7</v>
      </c>
      <c r="AA8" s="14">
        <v>5426.3</v>
      </c>
      <c r="AB8" s="14">
        <v>11337.8</v>
      </c>
      <c r="AC8" s="14">
        <v>28562</v>
      </c>
      <c r="AD8" s="14">
        <v>99513.1</v>
      </c>
      <c r="AE8" s="14">
        <v>730275.2</v>
      </c>
      <c r="AF8" s="14">
        <v>66984.100000000006</v>
      </c>
      <c r="AG8" s="14">
        <v>1621543.9</v>
      </c>
      <c r="AH8" s="14">
        <v>142811656.69999999</v>
      </c>
      <c r="AI8" s="14">
        <v>398.5</v>
      </c>
      <c r="AJ8" s="14">
        <v>468</v>
      </c>
      <c r="AK8" s="14">
        <v>508.9</v>
      </c>
      <c r="AL8" s="14">
        <v>688.3</v>
      </c>
      <c r="AM8" s="14">
        <v>768.9</v>
      </c>
      <c r="AN8" s="14">
        <v>864.5</v>
      </c>
      <c r="AO8" s="14">
        <v>1096.3</v>
      </c>
      <c r="AP8" s="14">
        <v>1339.6</v>
      </c>
      <c r="AQ8" s="14">
        <v>1734.8</v>
      </c>
      <c r="AR8" s="14">
        <v>1754.2</v>
      </c>
    </row>
    <row r="9" spans="2:44" ht="19.899999999999999" customHeight="1">
      <c r="B9" s="151" t="s">
        <v>230</v>
      </c>
      <c r="D9" s="14">
        <v>114.9</v>
      </c>
      <c r="E9" s="14">
        <v>130.19999999999999</v>
      </c>
      <c r="F9" s="14">
        <v>164.1</v>
      </c>
      <c r="G9" s="14">
        <v>201.8</v>
      </c>
      <c r="H9" s="14">
        <v>256.5</v>
      </c>
      <c r="I9" s="14">
        <v>321.5</v>
      </c>
      <c r="J9" s="14">
        <v>316.39999999999998</v>
      </c>
      <c r="K9" s="14">
        <v>297</v>
      </c>
      <c r="L9" s="14">
        <v>280.10000000000002</v>
      </c>
      <c r="M9" s="14">
        <v>294.2</v>
      </c>
      <c r="N9" s="14">
        <v>330.2</v>
      </c>
      <c r="O9" s="14">
        <v>371.3</v>
      </c>
      <c r="P9" s="14">
        <v>455.4</v>
      </c>
      <c r="Q9" s="14">
        <v>738.9</v>
      </c>
      <c r="R9" s="14">
        <v>874.6</v>
      </c>
      <c r="S9" s="14">
        <v>842.6</v>
      </c>
      <c r="T9" s="14">
        <v>1013.1</v>
      </c>
      <c r="U9" s="14">
        <v>1032.4000000000001</v>
      </c>
      <c r="V9" s="14">
        <v>873.3</v>
      </c>
      <c r="W9" s="14">
        <v>1533.1</v>
      </c>
      <c r="X9" s="14">
        <v>2121.1</v>
      </c>
      <c r="Y9" s="14">
        <v>2712.3</v>
      </c>
      <c r="Z9" s="14">
        <v>3327.2</v>
      </c>
      <c r="AA9" s="14">
        <v>5466.6</v>
      </c>
      <c r="AB9" s="14">
        <v>8725.7000000000007</v>
      </c>
      <c r="AC9" s="14">
        <v>26994.6</v>
      </c>
      <c r="AD9" s="14">
        <v>93411.199999999997</v>
      </c>
      <c r="AE9" s="14">
        <v>724029.2</v>
      </c>
      <c r="AF9" s="14">
        <v>103522.5</v>
      </c>
      <c r="AG9" s="14">
        <v>1985893.1</v>
      </c>
      <c r="AH9" s="14">
        <v>82876238.799999997</v>
      </c>
      <c r="AI9" s="14">
        <v>324.2</v>
      </c>
      <c r="AJ9" s="14">
        <v>373.2</v>
      </c>
      <c r="AK9" s="14">
        <v>295.10000000000002</v>
      </c>
      <c r="AL9" s="14">
        <v>412</v>
      </c>
      <c r="AM9" s="14">
        <v>510.9</v>
      </c>
      <c r="AN9" s="14">
        <v>758.5</v>
      </c>
      <c r="AO9" s="14">
        <v>1025</v>
      </c>
      <c r="AP9" s="14">
        <v>1165</v>
      </c>
      <c r="AQ9" s="14">
        <v>1392.6</v>
      </c>
      <c r="AR9" s="14">
        <v>1572.4</v>
      </c>
    </row>
    <row r="10" spans="2:44" ht="19.899999999999999" customHeight="1">
      <c r="B10" s="150"/>
      <c r="C10" s="150"/>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row>
    <row r="11" spans="2:44" ht="19.899999999999999" customHeight="1">
      <c r="B11" s="65" t="s">
        <v>80</v>
      </c>
      <c r="C11" s="39"/>
      <c r="D11" s="43">
        <v>272</v>
      </c>
      <c r="E11" s="43">
        <v>281.89999999999998</v>
      </c>
      <c r="F11" s="43">
        <v>350</v>
      </c>
      <c r="G11" s="43">
        <v>415.7</v>
      </c>
      <c r="H11" s="43">
        <v>508.3</v>
      </c>
      <c r="I11" s="43">
        <v>622.90000000000009</v>
      </c>
      <c r="J11" s="43">
        <v>692.4</v>
      </c>
      <c r="K11" s="43">
        <v>713</v>
      </c>
      <c r="L11" s="43">
        <v>704.30000000000007</v>
      </c>
      <c r="M11" s="43">
        <v>737.30000000000007</v>
      </c>
      <c r="N11" s="43">
        <v>848.30000000000007</v>
      </c>
      <c r="O11" s="43">
        <v>963.5</v>
      </c>
      <c r="P11" s="43">
        <v>1289.1999999999998</v>
      </c>
      <c r="Q11" s="43">
        <v>1795.7</v>
      </c>
      <c r="R11" s="43">
        <v>2062.6000000000004</v>
      </c>
      <c r="S11" s="43">
        <v>2081.6999999999998</v>
      </c>
      <c r="T11" s="43">
        <v>2725.1</v>
      </c>
      <c r="U11" s="43">
        <v>2872.6000000000004</v>
      </c>
      <c r="V11" s="43">
        <v>2748.2</v>
      </c>
      <c r="W11" s="43">
        <v>4426.2999999999993</v>
      </c>
      <c r="X11" s="43">
        <v>6416.1</v>
      </c>
      <c r="Y11" s="43">
        <v>7801.4</v>
      </c>
      <c r="Z11" s="43">
        <v>9450.5999999999985</v>
      </c>
      <c r="AA11" s="43">
        <v>15046.400000000001</v>
      </c>
      <c r="AB11" s="43">
        <v>26649.9</v>
      </c>
      <c r="AC11" s="43">
        <v>67117.899999999994</v>
      </c>
      <c r="AD11" s="43">
        <v>226803.19999999998</v>
      </c>
      <c r="AE11" s="43">
        <v>1549543.2</v>
      </c>
      <c r="AF11" s="43">
        <v>180097.6</v>
      </c>
      <c r="AG11" s="43">
        <v>4135998.2</v>
      </c>
      <c r="AH11" s="43">
        <v>286278854.69999999</v>
      </c>
      <c r="AI11" s="43">
        <v>905.2</v>
      </c>
      <c r="AJ11" s="43">
        <v>1096.5</v>
      </c>
      <c r="AK11" s="43">
        <v>1183.8</v>
      </c>
      <c r="AL11" s="43">
        <v>1856.8</v>
      </c>
      <c r="AM11" s="43">
        <v>2224.1</v>
      </c>
      <c r="AN11" s="43">
        <v>2849.3</v>
      </c>
      <c r="AO11" s="43">
        <v>4275.3</v>
      </c>
      <c r="AP11" s="43">
        <v>5043</v>
      </c>
      <c r="AQ11" s="43">
        <v>6428</v>
      </c>
      <c r="AR11" s="43">
        <v>6435.5</v>
      </c>
    </row>
    <row r="12" spans="2:44" ht="19.899999999999999" customHeight="1">
      <c r="B12" s="151" t="s">
        <v>329</v>
      </c>
      <c r="D12" s="14">
        <v>22.1</v>
      </c>
      <c r="E12" s="14">
        <v>20.5</v>
      </c>
      <c r="F12" s="14">
        <v>19.399999999999999</v>
      </c>
      <c r="G12" s="14">
        <v>36.799999999999997</v>
      </c>
      <c r="H12" s="14">
        <v>66.5</v>
      </c>
      <c r="I12" s="14">
        <v>103.69999999999999</v>
      </c>
      <c r="J12" s="14">
        <v>149.5</v>
      </c>
      <c r="K12" s="14">
        <v>193.7</v>
      </c>
      <c r="L12" s="14">
        <v>215.70000000000002</v>
      </c>
      <c r="M12" s="14">
        <v>224.6</v>
      </c>
      <c r="N12" s="14">
        <v>267.10000000000002</v>
      </c>
      <c r="O12" s="14">
        <v>340.7</v>
      </c>
      <c r="P12" s="14">
        <v>504.79999999999995</v>
      </c>
      <c r="Q12" s="14">
        <v>645.5</v>
      </c>
      <c r="R12" s="14">
        <v>736.40000000000009</v>
      </c>
      <c r="S12" s="14">
        <v>794</v>
      </c>
      <c r="T12" s="14">
        <v>1076.0999999999999</v>
      </c>
      <c r="U12" s="14">
        <v>1147.9000000000001</v>
      </c>
      <c r="V12" s="14">
        <v>992.2</v>
      </c>
      <c r="W12" s="14">
        <v>1357.6999999999998</v>
      </c>
      <c r="X12" s="14">
        <v>2360.8000000000002</v>
      </c>
      <c r="Y12" s="14">
        <v>2712.6</v>
      </c>
      <c r="Z12" s="14">
        <v>3037.7</v>
      </c>
      <c r="AA12" s="14">
        <v>4153.5</v>
      </c>
      <c r="AB12" s="14">
        <v>6586.4</v>
      </c>
      <c r="AC12" s="14">
        <v>11561.3</v>
      </c>
      <c r="AD12" s="14">
        <v>33878.9</v>
      </c>
      <c r="AE12" s="14">
        <v>95238.8</v>
      </c>
      <c r="AF12" s="14">
        <v>9591</v>
      </c>
      <c r="AG12" s="14">
        <v>528561.20000000007</v>
      </c>
      <c r="AH12" s="14">
        <v>60590959.200000003</v>
      </c>
      <c r="AI12" s="14">
        <v>182.5</v>
      </c>
      <c r="AJ12" s="14">
        <v>255.3</v>
      </c>
      <c r="AK12" s="14">
        <v>379.79999999999995</v>
      </c>
      <c r="AL12" s="14">
        <v>756.5</v>
      </c>
      <c r="AM12" s="14">
        <v>944.3</v>
      </c>
      <c r="AN12" s="14">
        <v>1226.3</v>
      </c>
      <c r="AO12" s="14">
        <v>2154</v>
      </c>
      <c r="AP12" s="14">
        <v>2538.4</v>
      </c>
      <c r="AQ12" s="14">
        <v>3300.6</v>
      </c>
      <c r="AR12" s="14">
        <v>3108.8999999999996</v>
      </c>
    </row>
    <row r="13" spans="2:44" ht="19.899999999999999" customHeight="1">
      <c r="B13" s="152" t="s">
        <v>231</v>
      </c>
      <c r="D13" s="14">
        <v>0</v>
      </c>
      <c r="E13" s="14">
        <v>0</v>
      </c>
      <c r="F13" s="14">
        <v>0</v>
      </c>
      <c r="G13" s="14">
        <v>8.8000000000000007</v>
      </c>
      <c r="H13" s="14">
        <v>27</v>
      </c>
      <c r="I13" s="14">
        <v>60.4</v>
      </c>
      <c r="J13" s="14">
        <v>99.2</v>
      </c>
      <c r="K13" s="14">
        <v>122.4</v>
      </c>
      <c r="L13" s="14">
        <v>145.80000000000001</v>
      </c>
      <c r="M13" s="14">
        <v>154.19999999999999</v>
      </c>
      <c r="N13" s="14">
        <v>172.6</v>
      </c>
      <c r="O13" s="14">
        <v>190</v>
      </c>
      <c r="P13" s="14">
        <v>264.89999999999998</v>
      </c>
      <c r="Q13" s="14">
        <v>377.7</v>
      </c>
      <c r="R13" s="14">
        <v>396.8</v>
      </c>
      <c r="S13" s="14">
        <v>380.7</v>
      </c>
      <c r="T13" s="14">
        <v>484.7</v>
      </c>
      <c r="U13" s="14">
        <v>498</v>
      </c>
      <c r="V13" s="14">
        <v>426.7</v>
      </c>
      <c r="W13" s="14">
        <v>889.8</v>
      </c>
      <c r="X13" s="14">
        <v>994.7</v>
      </c>
      <c r="Y13" s="14">
        <v>1132.3</v>
      </c>
      <c r="Z13" s="14">
        <v>1293.0999999999999</v>
      </c>
      <c r="AA13" s="14">
        <v>1776.1</v>
      </c>
      <c r="AB13" s="14">
        <v>3050.9</v>
      </c>
      <c r="AC13" s="14">
        <v>5682.2</v>
      </c>
      <c r="AD13" s="14">
        <v>14857.5</v>
      </c>
      <c r="AE13" s="14">
        <v>47138.9</v>
      </c>
      <c r="AF13" s="14">
        <v>841.9</v>
      </c>
      <c r="AG13" s="14">
        <v>12660.8</v>
      </c>
      <c r="AH13" s="14">
        <v>3325744.7</v>
      </c>
      <c r="AI13" s="14">
        <v>37.200000000000003</v>
      </c>
      <c r="AJ13" s="14">
        <v>126.2</v>
      </c>
      <c r="AK13" s="14">
        <v>216.2</v>
      </c>
      <c r="AL13" s="14">
        <v>399.4</v>
      </c>
      <c r="AM13" s="14">
        <v>540.5</v>
      </c>
      <c r="AN13" s="14">
        <v>662.5</v>
      </c>
      <c r="AO13" s="14">
        <v>986.3</v>
      </c>
      <c r="AP13" s="14">
        <v>1148.4000000000001</v>
      </c>
      <c r="AQ13" s="14">
        <v>1580.5</v>
      </c>
      <c r="AR13" s="14">
        <v>1415.8</v>
      </c>
    </row>
    <row r="14" spans="2:44" ht="19.899999999999999" customHeight="1">
      <c r="B14" s="152" t="s">
        <v>232</v>
      </c>
      <c r="D14" s="14">
        <v>22.1</v>
      </c>
      <c r="E14" s="14">
        <v>20.5</v>
      </c>
      <c r="F14" s="14">
        <v>19.399999999999999</v>
      </c>
      <c r="G14" s="14">
        <v>28</v>
      </c>
      <c r="H14" s="14">
        <v>39.5</v>
      </c>
      <c r="I14" s="14">
        <v>43.3</v>
      </c>
      <c r="J14" s="14">
        <v>50.3</v>
      </c>
      <c r="K14" s="14">
        <v>71.3</v>
      </c>
      <c r="L14" s="14">
        <v>69.900000000000006</v>
      </c>
      <c r="M14" s="14">
        <v>70.400000000000006</v>
      </c>
      <c r="N14" s="14">
        <v>94.5</v>
      </c>
      <c r="O14" s="14">
        <v>150.69999999999999</v>
      </c>
      <c r="P14" s="14">
        <v>239.9</v>
      </c>
      <c r="Q14" s="14">
        <v>267.8</v>
      </c>
      <c r="R14" s="14">
        <v>339.6</v>
      </c>
      <c r="S14" s="14">
        <v>413.3</v>
      </c>
      <c r="T14" s="14">
        <v>591.4</v>
      </c>
      <c r="U14" s="14">
        <v>649.9</v>
      </c>
      <c r="V14" s="14">
        <v>565.5</v>
      </c>
      <c r="W14" s="14">
        <v>467.9</v>
      </c>
      <c r="X14" s="14">
        <v>1366.1</v>
      </c>
      <c r="Y14" s="14">
        <v>1580.3</v>
      </c>
      <c r="Z14" s="14">
        <v>1744.6</v>
      </c>
      <c r="AA14" s="14">
        <v>2377.4</v>
      </c>
      <c r="AB14" s="14">
        <v>3535.5</v>
      </c>
      <c r="AC14" s="14">
        <v>5879.1</v>
      </c>
      <c r="AD14" s="14">
        <v>19021.400000000001</v>
      </c>
      <c r="AE14" s="14">
        <v>48099.9</v>
      </c>
      <c r="AF14" s="14">
        <v>8749.1</v>
      </c>
      <c r="AG14" s="14">
        <v>515900.4</v>
      </c>
      <c r="AH14" s="14">
        <v>57265214.5</v>
      </c>
      <c r="AI14" s="14">
        <v>145.30000000000001</v>
      </c>
      <c r="AJ14" s="14">
        <v>129.1</v>
      </c>
      <c r="AK14" s="14">
        <v>163.6</v>
      </c>
      <c r="AL14" s="14">
        <v>357.1</v>
      </c>
      <c r="AM14" s="14">
        <v>403.8</v>
      </c>
      <c r="AN14" s="14">
        <v>563.79999999999995</v>
      </c>
      <c r="AO14" s="14">
        <v>1167.7</v>
      </c>
      <c r="AP14" s="14">
        <v>1390</v>
      </c>
      <c r="AQ14" s="14">
        <v>1720.1</v>
      </c>
      <c r="AR14" s="14">
        <v>1693.1</v>
      </c>
    </row>
    <row r="15" spans="2:44" ht="19.899999999999999" customHeight="1">
      <c r="B15" s="150"/>
      <c r="C15" s="150"/>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row>
    <row r="16" spans="2:44" ht="19.899999999999999" customHeight="1">
      <c r="B16" s="65" t="s">
        <v>81</v>
      </c>
      <c r="C16" s="39"/>
      <c r="D16" s="43">
        <v>272</v>
      </c>
      <c r="E16" s="43">
        <v>281.89999999999998</v>
      </c>
      <c r="F16" s="43">
        <v>350</v>
      </c>
      <c r="G16" s="43">
        <v>415.7</v>
      </c>
      <c r="H16" s="43">
        <v>508.3</v>
      </c>
      <c r="I16" s="43">
        <v>622.90000000000009</v>
      </c>
      <c r="J16" s="43">
        <v>692.4</v>
      </c>
      <c r="K16" s="43">
        <v>713</v>
      </c>
      <c r="L16" s="43">
        <v>704.30000000000007</v>
      </c>
      <c r="M16" s="43">
        <v>737.30000000000007</v>
      </c>
      <c r="N16" s="43">
        <v>848.30000000000007</v>
      </c>
      <c r="O16" s="43">
        <v>963.5</v>
      </c>
      <c r="P16" s="43">
        <v>1289.1999999999998</v>
      </c>
      <c r="Q16" s="43">
        <v>1795.7</v>
      </c>
      <c r="R16" s="43">
        <v>2083.5000000000005</v>
      </c>
      <c r="S16" s="43">
        <v>2107.3999999999996</v>
      </c>
      <c r="T16" s="43">
        <v>2779.7</v>
      </c>
      <c r="U16" s="43">
        <v>2951.8</v>
      </c>
      <c r="V16" s="43">
        <v>2857.3999999999996</v>
      </c>
      <c r="W16" s="43">
        <v>4558.2999999999993</v>
      </c>
      <c r="X16" s="43">
        <v>6525.8</v>
      </c>
      <c r="Y16" s="43">
        <v>7948.2</v>
      </c>
      <c r="Z16" s="43">
        <v>9568.6999999999989</v>
      </c>
      <c r="AA16" s="43">
        <v>15147.800000000001</v>
      </c>
      <c r="AB16" s="43">
        <v>26766</v>
      </c>
      <c r="AC16" s="43">
        <v>67398.899999999994</v>
      </c>
      <c r="AD16" s="43">
        <v>227494.49999999997</v>
      </c>
      <c r="AE16" s="43">
        <v>1550477.9</v>
      </c>
      <c r="AF16" s="43">
        <v>195320.1</v>
      </c>
      <c r="AG16" s="43">
        <v>5229933.5999999996</v>
      </c>
      <c r="AH16" s="43">
        <v>409362955.89999998</v>
      </c>
      <c r="AI16" s="43">
        <v>1262.0999999999999</v>
      </c>
      <c r="AJ16" s="43">
        <v>1650.6</v>
      </c>
      <c r="AK16" s="43">
        <v>2130.1</v>
      </c>
      <c r="AL16" s="43">
        <v>3537.2</v>
      </c>
      <c r="AM16" s="43">
        <v>4910.1000000000004</v>
      </c>
      <c r="AN16" s="43">
        <v>7180.5</v>
      </c>
      <c r="AO16" s="43">
        <v>11081.900000000001</v>
      </c>
      <c r="AP16" s="43">
        <v>14251.5</v>
      </c>
      <c r="AQ16" s="43">
        <v>17436.900000000001</v>
      </c>
      <c r="AR16" s="43">
        <v>18713.2</v>
      </c>
    </row>
    <row r="17" spans="2:44" ht="19.899999999999999" customHeight="1">
      <c r="B17" s="153" t="s">
        <v>330</v>
      </c>
      <c r="D17" s="14" t="s">
        <v>28</v>
      </c>
      <c r="E17" s="14" t="s">
        <v>28</v>
      </c>
      <c r="F17" s="14" t="s">
        <v>28</v>
      </c>
      <c r="G17" s="14" t="s">
        <v>28</v>
      </c>
      <c r="H17" s="14" t="s">
        <v>28</v>
      </c>
      <c r="I17" s="14" t="s">
        <v>28</v>
      </c>
      <c r="J17" s="14" t="s">
        <v>28</v>
      </c>
      <c r="K17" s="14" t="s">
        <v>28</v>
      </c>
      <c r="L17" s="14" t="s">
        <v>28</v>
      </c>
      <c r="M17" s="14" t="s">
        <v>28</v>
      </c>
      <c r="N17" s="14" t="s">
        <v>28</v>
      </c>
      <c r="O17" s="14" t="s">
        <v>28</v>
      </c>
      <c r="P17" s="14" t="s">
        <v>28</v>
      </c>
      <c r="Q17" s="14" t="s">
        <v>28</v>
      </c>
      <c r="R17" s="14">
        <v>20.9</v>
      </c>
      <c r="S17" s="14">
        <v>25.7</v>
      </c>
      <c r="T17" s="14">
        <v>54.6</v>
      </c>
      <c r="U17" s="14">
        <v>79.2</v>
      </c>
      <c r="V17" s="14">
        <v>109.2</v>
      </c>
      <c r="W17" s="14">
        <v>132</v>
      </c>
      <c r="X17" s="14">
        <v>109.7</v>
      </c>
      <c r="Y17" s="14">
        <v>146.80000000000001</v>
      </c>
      <c r="Z17" s="14">
        <v>118.1</v>
      </c>
      <c r="AA17" s="14">
        <v>101.4</v>
      </c>
      <c r="AB17" s="14">
        <v>116.1</v>
      </c>
      <c r="AC17" s="14">
        <v>281</v>
      </c>
      <c r="AD17" s="14">
        <v>691.3</v>
      </c>
      <c r="AE17" s="14">
        <v>934.7</v>
      </c>
      <c r="AF17" s="14">
        <v>15222.5</v>
      </c>
      <c r="AG17" s="14">
        <v>1093935.3999999999</v>
      </c>
      <c r="AH17" s="14">
        <v>123084101.2</v>
      </c>
      <c r="AI17" s="14">
        <v>356.9</v>
      </c>
      <c r="AJ17" s="14">
        <v>554.1</v>
      </c>
      <c r="AK17" s="14">
        <v>946.3</v>
      </c>
      <c r="AL17" s="14">
        <v>1680.4</v>
      </c>
      <c r="AM17" s="14">
        <v>2686</v>
      </c>
      <c r="AN17" s="14">
        <v>4331.2</v>
      </c>
      <c r="AO17" s="14">
        <v>6806.6</v>
      </c>
      <c r="AP17" s="14">
        <v>9208.5</v>
      </c>
      <c r="AQ17" s="14">
        <v>11008.9</v>
      </c>
      <c r="AR17" s="14">
        <v>12277.7</v>
      </c>
    </row>
    <row r="18" spans="2:44" ht="10.5" customHeight="1" thickBot="1">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row>
    <row r="19" spans="2:44" ht="18" customHeight="1">
      <c r="B19" s="156" t="s">
        <v>31</v>
      </c>
      <c r="C19" s="153" t="s">
        <v>289</v>
      </c>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row>
    <row r="20" spans="2:44" ht="18" customHeight="1">
      <c r="B20" s="156" t="s">
        <v>32</v>
      </c>
      <c r="C20" s="153" t="s">
        <v>290</v>
      </c>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row>
    <row r="21" spans="2:44" ht="18" customHeight="1">
      <c r="B21" s="51" t="s">
        <v>269</v>
      </c>
      <c r="C21" s="153" t="s">
        <v>387</v>
      </c>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row>
    <row r="22" spans="2:44" ht="18" customHeight="1">
      <c r="B22" s="51" t="s">
        <v>268</v>
      </c>
      <c r="C22" s="153" t="s">
        <v>291</v>
      </c>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row>
    <row r="23" spans="2:44" ht="18" customHeight="1">
      <c r="B23" s="150"/>
      <c r="C23" s="150"/>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row>
    <row r="25" spans="2:44" ht="19.899999999999999" customHeight="1">
      <c r="C25" s="186"/>
    </row>
    <row r="26" spans="2:44" ht="19.899999999999999" customHeight="1">
      <c r="B26" s="138" t="s">
        <v>31</v>
      </c>
      <c r="C26" s="218" t="s">
        <v>479</v>
      </c>
    </row>
    <row r="27" spans="2:44" ht="19.899999999999999" customHeight="1">
      <c r="C27" s="138" t="s">
        <v>480</v>
      </c>
    </row>
    <row r="28" spans="2:44" ht="19.899999999999999" customHeight="1">
      <c r="B28" s="138" t="s">
        <v>477</v>
      </c>
      <c r="C28" s="138" t="s">
        <v>478</v>
      </c>
    </row>
  </sheetData>
  <phoneticPr fontId="2" type="noConversion"/>
  <printOptions verticalCentered="1"/>
  <pageMargins left="0.25" right="0.25" top="0" bottom="0" header="0" footer="0"/>
  <pageSetup paperSize="120" scale="60" orientation="landscape" horizontalDpi="300" verticalDpi="300" r:id="rId1"/>
  <headerFooter alignWithMargins="0"/>
  <ignoredErrors>
    <ignoredError sqref="D5:AR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39"/>
  <sheetViews>
    <sheetView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19.6640625" style="27" customWidth="1"/>
    <col min="3" max="3" width="70.6640625" style="27" customWidth="1"/>
    <col min="4" max="16" width="14.6640625" style="27" customWidth="1"/>
    <col min="17" max="16384" width="14.6640625" style="27"/>
  </cols>
  <sheetData>
    <row r="1" spans="2:44" ht="18" customHeight="1">
      <c r="B1" s="24" t="s">
        <v>463</v>
      </c>
      <c r="C1" s="25"/>
      <c r="D1" s="25"/>
      <c r="E1" s="26"/>
      <c r="F1" s="25"/>
      <c r="G1" s="26"/>
      <c r="H1" s="26"/>
      <c r="I1" s="25"/>
      <c r="J1" s="26"/>
    </row>
    <row r="2" spans="2:44" ht="18" customHeight="1">
      <c r="B2" s="52" t="s">
        <v>328</v>
      </c>
      <c r="C2" s="25"/>
      <c r="D2" s="25"/>
      <c r="E2" s="25"/>
      <c r="F2" s="25"/>
      <c r="G2" s="25"/>
      <c r="H2" s="25"/>
      <c r="I2" s="25"/>
      <c r="J2" s="25"/>
    </row>
    <row r="3" spans="2:44" ht="18" customHeight="1">
      <c r="B3" s="203" t="s">
        <v>368</v>
      </c>
      <c r="C3" s="89"/>
      <c r="D3" s="89"/>
      <c r="E3" s="89"/>
      <c r="F3" s="89"/>
      <c r="G3" s="29"/>
      <c r="H3" s="89"/>
      <c r="I3" s="89"/>
      <c r="J3" s="89"/>
    </row>
    <row r="4" spans="2:44" ht="18" customHeight="1" thickBot="1">
      <c r="G4" s="30"/>
      <c r="H4" s="30"/>
      <c r="I4" s="30"/>
      <c r="L4" s="33"/>
      <c r="M4" s="157"/>
      <c r="N4" s="157"/>
      <c r="O4" s="157"/>
      <c r="Q4" s="138"/>
      <c r="T4" s="233"/>
      <c r="U4" s="170"/>
      <c r="V4" s="170" t="s">
        <v>439</v>
      </c>
    </row>
    <row r="5" spans="2:44" s="38" customFormat="1" ht="30" customHeight="1" thickBot="1">
      <c r="B5" s="34" t="s">
        <v>267</v>
      </c>
      <c r="C5" s="35"/>
      <c r="D5" s="189" t="s">
        <v>0</v>
      </c>
      <c r="E5" s="189" t="s">
        <v>1</v>
      </c>
      <c r="F5" s="189" t="s">
        <v>2</v>
      </c>
      <c r="G5" s="189" t="s">
        <v>3</v>
      </c>
      <c r="H5" s="189" t="s">
        <v>4</v>
      </c>
      <c r="I5" s="189" t="s">
        <v>9</v>
      </c>
      <c r="J5" s="189" t="s">
        <v>29</v>
      </c>
      <c r="K5" s="190">
        <v>2008</v>
      </c>
      <c r="L5" s="190">
        <v>2009</v>
      </c>
      <c r="M5" s="190">
        <v>2010</v>
      </c>
      <c r="N5" s="190">
        <v>2011</v>
      </c>
      <c r="O5" s="190">
        <v>2012</v>
      </c>
      <c r="P5" s="190">
        <v>2013</v>
      </c>
      <c r="Q5" s="190">
        <v>2014</v>
      </c>
      <c r="R5" s="190">
        <v>2015</v>
      </c>
      <c r="S5" s="190">
        <v>2016</v>
      </c>
      <c r="T5" s="190">
        <v>2017</v>
      </c>
      <c r="U5" s="190">
        <v>2018</v>
      </c>
      <c r="V5" s="190">
        <v>2019</v>
      </c>
      <c r="W5" s="190">
        <v>2020</v>
      </c>
      <c r="X5" s="37"/>
      <c r="Y5" s="37"/>
      <c r="Z5" s="37"/>
      <c r="AA5" s="37"/>
      <c r="AB5" s="37"/>
      <c r="AC5" s="37"/>
      <c r="AD5" s="37"/>
      <c r="AE5" s="37"/>
      <c r="AF5" s="37"/>
      <c r="AG5" s="37"/>
      <c r="AH5" s="37"/>
      <c r="AI5" s="37"/>
      <c r="AJ5" s="37"/>
      <c r="AK5" s="37"/>
      <c r="AL5" s="37"/>
      <c r="AM5" s="37"/>
      <c r="AN5" s="37"/>
      <c r="AO5" s="37"/>
      <c r="AP5" s="37"/>
      <c r="AQ5" s="37"/>
      <c r="AR5" s="37"/>
    </row>
    <row r="6" spans="2:44" ht="19.899999999999999" customHeight="1">
      <c r="B6" s="39"/>
      <c r="C6" s="39"/>
      <c r="D6" s="40"/>
      <c r="E6" s="40"/>
      <c r="F6" s="40"/>
      <c r="G6" s="40"/>
      <c r="H6" s="40"/>
    </row>
    <row r="7" spans="2:44" ht="19.899999999999999" customHeight="1">
      <c r="B7" s="65" t="s">
        <v>5</v>
      </c>
      <c r="C7" s="39"/>
      <c r="D7" s="43">
        <v>4235.3999999999996</v>
      </c>
      <c r="E7" s="43">
        <v>4399.3</v>
      </c>
      <c r="F7" s="43">
        <v>5479.8</v>
      </c>
      <c r="G7" s="43">
        <v>6918.3</v>
      </c>
      <c r="H7" s="43">
        <v>8312.5</v>
      </c>
      <c r="I7" s="43">
        <v>9861.7999999999993</v>
      </c>
      <c r="J7" s="43">
        <v>12817.317246210001</v>
      </c>
      <c r="K7" s="43">
        <v>15613.404999999999</v>
      </c>
      <c r="L7" s="43">
        <v>19103.3</v>
      </c>
      <c r="M7" s="205">
        <v>25833.274300000001</v>
      </c>
      <c r="N7" s="205">
        <v>25839.26490584686</v>
      </c>
      <c r="O7" s="205">
        <v>31597.095000000001</v>
      </c>
      <c r="P7" s="205">
        <v>37723.3361</v>
      </c>
      <c r="Q7" s="205">
        <v>42287.774975577704</v>
      </c>
      <c r="R7" s="205">
        <v>51688.897511851821</v>
      </c>
      <c r="S7" s="205">
        <v>57538.659834534774</v>
      </c>
      <c r="T7" s="205">
        <v>60691.000654976713</v>
      </c>
      <c r="U7" s="205">
        <v>53126.382428001307</v>
      </c>
      <c r="V7" s="205">
        <v>54668.094310113796</v>
      </c>
      <c r="W7" s="205">
        <v>68405.500732141954</v>
      </c>
      <c r="X7" s="245"/>
      <c r="Y7" s="245"/>
      <c r="Z7" s="245"/>
      <c r="AA7" s="245"/>
      <c r="AB7" s="245"/>
      <c r="AC7" s="245"/>
      <c r="AD7" s="245"/>
      <c r="AE7" s="245"/>
      <c r="AF7" s="245"/>
      <c r="AG7" s="245"/>
      <c r="AH7" s="245"/>
      <c r="AI7" s="245"/>
      <c r="AJ7" s="245"/>
      <c r="AK7" s="245"/>
      <c r="AL7" s="245"/>
      <c r="AM7" s="245"/>
      <c r="AN7" s="245"/>
    </row>
    <row r="8" spans="2:44" ht="19.899999999999999" customHeight="1">
      <c r="B8" s="158" t="s">
        <v>229</v>
      </c>
      <c r="D8" s="45">
        <v>1949.4</v>
      </c>
      <c r="E8" s="45">
        <v>2085.8000000000002</v>
      </c>
      <c r="F8" s="45">
        <v>2506.6</v>
      </c>
      <c r="G8" s="45">
        <v>3103.3</v>
      </c>
      <c r="H8" s="45">
        <v>3808</v>
      </c>
      <c r="I8" s="45">
        <v>4401.2984999999999</v>
      </c>
      <c r="J8" s="45">
        <v>5537.2312000000002</v>
      </c>
      <c r="K8" s="45">
        <v>5498.8</v>
      </c>
      <c r="L8" s="45">
        <v>6157.7</v>
      </c>
      <c r="M8" s="207">
        <v>8224.7939000000006</v>
      </c>
      <c r="N8" s="207">
        <v>9686.3796000000002</v>
      </c>
      <c r="O8" s="207">
        <v>10874.382900000001</v>
      </c>
      <c r="P8" s="207">
        <v>11523.145699999999</v>
      </c>
      <c r="Q8" s="207">
        <v>13318.515681999999</v>
      </c>
      <c r="R8" s="207">
        <v>14697.649738620001</v>
      </c>
      <c r="S8" s="207">
        <v>16409.484405200001</v>
      </c>
      <c r="T8" s="207">
        <v>18206.7996724</v>
      </c>
      <c r="U8" s="207">
        <v>17513.121668830001</v>
      </c>
      <c r="V8" s="207">
        <v>21296.66534593</v>
      </c>
      <c r="W8" s="207">
        <v>27909.938690519997</v>
      </c>
      <c r="X8" s="245"/>
      <c r="Y8" s="245"/>
      <c r="Z8" s="245"/>
      <c r="AA8" s="245"/>
      <c r="AB8" s="245"/>
      <c r="AC8" s="245"/>
      <c r="AD8" s="245"/>
      <c r="AE8" s="245"/>
      <c r="AF8" s="245"/>
      <c r="AG8" s="245"/>
      <c r="AH8" s="245"/>
      <c r="AI8" s="245"/>
      <c r="AJ8" s="245"/>
      <c r="AK8" s="245"/>
      <c r="AL8" s="245"/>
      <c r="AM8" s="245"/>
      <c r="AN8" s="245"/>
    </row>
    <row r="9" spans="2:44" ht="19.899999999999999" customHeight="1">
      <c r="B9" s="158" t="s">
        <v>233</v>
      </c>
      <c r="D9" s="45">
        <v>2286</v>
      </c>
      <c r="E9" s="45">
        <v>2313.5</v>
      </c>
      <c r="F9" s="45">
        <v>2973.2</v>
      </c>
      <c r="G9" s="45">
        <v>3815</v>
      </c>
      <c r="H9" s="45">
        <v>4504.5</v>
      </c>
      <c r="I9" s="45">
        <v>5460.5219999999999</v>
      </c>
      <c r="J9" s="45">
        <v>7280.0945000000002</v>
      </c>
      <c r="K9" s="45">
        <v>10114.605</v>
      </c>
      <c r="L9" s="45">
        <v>12945.603299999999</v>
      </c>
      <c r="M9" s="207">
        <v>17608.4804</v>
      </c>
      <c r="N9" s="207">
        <v>16152.8851</v>
      </c>
      <c r="O9" s="207">
        <v>20722.712100000001</v>
      </c>
      <c r="P9" s="207">
        <v>26200.190399999999</v>
      </c>
      <c r="Q9" s="207">
        <v>28969.259293577703</v>
      </c>
      <c r="R9" s="207">
        <v>36991.247773231822</v>
      </c>
      <c r="S9" s="207">
        <v>41129.175429334777</v>
      </c>
      <c r="T9" s="207">
        <v>42484.200982576716</v>
      </c>
      <c r="U9" s="207">
        <v>35613.260759171309</v>
      </c>
      <c r="V9" s="207">
        <v>33371.428964183797</v>
      </c>
      <c r="W9" s="207">
        <v>40495.562041621961</v>
      </c>
      <c r="X9" s="245"/>
      <c r="Y9" s="245"/>
      <c r="Z9" s="245"/>
      <c r="AA9" s="245"/>
      <c r="AB9" s="245"/>
      <c r="AC9" s="245"/>
      <c r="AD9" s="245"/>
      <c r="AE9" s="245"/>
      <c r="AF9" s="245"/>
      <c r="AG9" s="245"/>
      <c r="AH9" s="245"/>
      <c r="AI9" s="245"/>
      <c r="AJ9" s="245"/>
      <c r="AK9" s="245"/>
      <c r="AL9" s="245"/>
      <c r="AM9" s="245"/>
      <c r="AN9" s="245"/>
    </row>
    <row r="10" spans="2:44" ht="19.899999999999999" customHeight="1">
      <c r="B10" s="159" t="s">
        <v>238</v>
      </c>
      <c r="D10" s="45">
        <v>944.5</v>
      </c>
      <c r="E10" s="45">
        <v>948</v>
      </c>
      <c r="F10" s="45">
        <v>1221</v>
      </c>
      <c r="G10" s="45">
        <v>1587.5</v>
      </c>
      <c r="H10" s="45">
        <v>1682.4</v>
      </c>
      <c r="I10" s="45">
        <v>2025.8426999999999</v>
      </c>
      <c r="J10" s="45">
        <v>2949.4886999999999</v>
      </c>
      <c r="K10" s="45">
        <v>4190.0537000000004</v>
      </c>
      <c r="L10" s="45">
        <v>4662.1544000000004</v>
      </c>
      <c r="M10" s="207">
        <v>5622.7350999999999</v>
      </c>
      <c r="N10" s="207">
        <v>6508.3306000000002</v>
      </c>
      <c r="O10" s="207">
        <v>6962.9651999999996</v>
      </c>
      <c r="P10" s="207">
        <v>8818.8791999999994</v>
      </c>
      <c r="Q10" s="207">
        <v>9762.0244341700018</v>
      </c>
      <c r="R10" s="207">
        <v>14635.898172389221</v>
      </c>
      <c r="S10" s="207">
        <v>13198.913196656773</v>
      </c>
      <c r="T10" s="207">
        <v>15245.888011098923</v>
      </c>
      <c r="U10" s="207">
        <v>11453.713513827493</v>
      </c>
      <c r="V10" s="207">
        <v>13437.822121146599</v>
      </c>
      <c r="W10" s="207">
        <v>15255.883656476257</v>
      </c>
      <c r="X10" s="245"/>
      <c r="Y10" s="245"/>
      <c r="Z10" s="245"/>
      <c r="AA10" s="245"/>
      <c r="AB10" s="245"/>
      <c r="AC10" s="245"/>
      <c r="AD10" s="245"/>
      <c r="AE10" s="245"/>
      <c r="AF10" s="245"/>
      <c r="AG10" s="245"/>
      <c r="AH10" s="245"/>
      <c r="AI10" s="245"/>
      <c r="AJ10" s="245"/>
      <c r="AK10" s="245"/>
      <c r="AL10" s="245"/>
      <c r="AM10" s="245"/>
      <c r="AN10" s="245"/>
    </row>
    <row r="11" spans="2:44" ht="19.899999999999999" customHeight="1">
      <c r="B11" s="159" t="s">
        <v>239</v>
      </c>
      <c r="D11" s="45">
        <v>1341.5</v>
      </c>
      <c r="E11" s="45">
        <v>1365.5</v>
      </c>
      <c r="F11" s="45">
        <v>1752.2</v>
      </c>
      <c r="G11" s="45">
        <v>2227.5</v>
      </c>
      <c r="H11" s="45">
        <v>2822.1</v>
      </c>
      <c r="I11" s="45">
        <v>3434.6792999999998</v>
      </c>
      <c r="J11" s="45">
        <v>4330.6058000000003</v>
      </c>
      <c r="K11" s="45">
        <v>5924.5513000000001</v>
      </c>
      <c r="L11" s="45">
        <v>8283.4488999999994</v>
      </c>
      <c r="M11" s="207">
        <v>11985.7453</v>
      </c>
      <c r="N11" s="207">
        <v>9644.5545000000002</v>
      </c>
      <c r="O11" s="207">
        <v>13759.7469</v>
      </c>
      <c r="P11" s="207">
        <v>17381.3112</v>
      </c>
      <c r="Q11" s="207">
        <v>19207.234859407701</v>
      </c>
      <c r="R11" s="207">
        <v>22355.349600842601</v>
      </c>
      <c r="S11" s="207">
        <v>27930.262232678</v>
      </c>
      <c r="T11" s="207">
        <v>27238.312971477797</v>
      </c>
      <c r="U11" s="207">
        <v>24159.547245343816</v>
      </c>
      <c r="V11" s="207">
        <v>19933.6068430372</v>
      </c>
      <c r="W11" s="207">
        <v>25239.6783851457</v>
      </c>
      <c r="X11" s="245"/>
      <c r="Y11" s="245"/>
      <c r="Z11" s="245"/>
      <c r="AA11" s="245"/>
      <c r="AB11" s="245"/>
      <c r="AC11" s="245"/>
      <c r="AD11" s="245"/>
      <c r="AE11" s="245"/>
      <c r="AF11" s="245"/>
      <c r="AG11" s="245"/>
      <c r="AH11" s="245"/>
      <c r="AI11" s="245"/>
      <c r="AJ11" s="245"/>
      <c r="AK11" s="245"/>
      <c r="AL11" s="245"/>
      <c r="AM11" s="245"/>
      <c r="AN11" s="245"/>
    </row>
    <row r="12" spans="2:44" ht="19.899999999999999" customHeight="1">
      <c r="B12" s="50" t="s">
        <v>86</v>
      </c>
      <c r="C12" s="40"/>
      <c r="D12" s="45"/>
      <c r="E12" s="45"/>
      <c r="F12" s="45"/>
      <c r="G12" s="45"/>
      <c r="H12" s="45"/>
      <c r="I12" s="45"/>
      <c r="J12" s="45"/>
      <c r="K12" s="45"/>
      <c r="L12" s="45"/>
      <c r="M12" s="207"/>
      <c r="N12" s="206"/>
      <c r="O12" s="206"/>
      <c r="P12" s="206"/>
      <c r="Q12" s="206"/>
      <c r="R12" s="206"/>
      <c r="S12" s="206"/>
      <c r="T12" s="206"/>
      <c r="U12" s="206"/>
      <c r="V12" s="206"/>
      <c r="W12" s="206"/>
      <c r="X12" s="245"/>
      <c r="Y12" s="245"/>
      <c r="Z12" s="245"/>
      <c r="AA12" s="245"/>
      <c r="AB12" s="245"/>
      <c r="AC12" s="245"/>
      <c r="AD12" s="245"/>
      <c r="AE12" s="245"/>
      <c r="AF12" s="245"/>
      <c r="AG12" s="245"/>
      <c r="AH12" s="245"/>
      <c r="AI12" s="245"/>
      <c r="AJ12" s="245"/>
      <c r="AK12" s="245"/>
      <c r="AL12" s="245"/>
      <c r="AM12" s="245"/>
      <c r="AN12" s="245"/>
    </row>
    <row r="13" spans="2:44" ht="19.899999999999999" customHeight="1">
      <c r="B13" s="65" t="s">
        <v>338</v>
      </c>
      <c r="C13" s="39"/>
      <c r="D13" s="43">
        <v>21350.2</v>
      </c>
      <c r="E13" s="43">
        <v>23467.7</v>
      </c>
      <c r="F13" s="43">
        <v>26341.1</v>
      </c>
      <c r="G13" s="43">
        <v>30097.200000000001</v>
      </c>
      <c r="H13" s="43">
        <v>32916.300000000003</v>
      </c>
      <c r="I13" s="43">
        <v>35882.697200000002</v>
      </c>
      <c r="J13" s="43">
        <v>42267.991946210001</v>
      </c>
      <c r="K13" s="42">
        <v>45807.838000000003</v>
      </c>
      <c r="L13" s="43">
        <v>50045.656178142657</v>
      </c>
      <c r="M13" s="205">
        <v>62736.489349831827</v>
      </c>
      <c r="N13" s="205">
        <v>68737.667789744679</v>
      </c>
      <c r="O13" s="205">
        <v>80835.000736695787</v>
      </c>
      <c r="P13" s="205">
        <v>96650.80539622379</v>
      </c>
      <c r="Q13" s="205">
        <v>109258.71912102489</v>
      </c>
      <c r="R13" s="205">
        <v>130167.69357615778</v>
      </c>
      <c r="S13" s="205">
        <v>143886.43541582907</v>
      </c>
      <c r="T13" s="205">
        <v>162633.59525727964</v>
      </c>
      <c r="U13" s="205">
        <v>130628.92248937763</v>
      </c>
      <c r="V13" s="205">
        <v>134751.44265858564</v>
      </c>
      <c r="W13" s="205">
        <v>156454.55749309805</v>
      </c>
      <c r="X13" s="245"/>
      <c r="Y13" s="245"/>
      <c r="Z13" s="245"/>
      <c r="AA13" s="245"/>
      <c r="AB13" s="245"/>
      <c r="AC13" s="245"/>
      <c r="AD13" s="245"/>
      <c r="AE13" s="245"/>
      <c r="AF13" s="245"/>
      <c r="AG13" s="245"/>
      <c r="AH13" s="245"/>
      <c r="AI13" s="245"/>
      <c r="AJ13" s="245"/>
      <c r="AK13" s="245"/>
      <c r="AL13" s="245"/>
      <c r="AM13" s="245"/>
      <c r="AN13" s="245"/>
    </row>
    <row r="14" spans="2:44" ht="19.899999999999999" customHeight="1">
      <c r="B14" s="158" t="s">
        <v>234</v>
      </c>
      <c r="D14" s="45">
        <v>15553.6</v>
      </c>
      <c r="E14" s="45">
        <v>17974.3</v>
      </c>
      <c r="F14" s="45">
        <v>20160.3</v>
      </c>
      <c r="G14" s="45">
        <v>23053.8</v>
      </c>
      <c r="H14" s="45">
        <v>24474.5</v>
      </c>
      <c r="I14" s="45">
        <v>26000.529200000001</v>
      </c>
      <c r="J14" s="45">
        <v>29363.678100000001</v>
      </c>
      <c r="K14" s="45">
        <v>29724.947400000001</v>
      </c>
      <c r="L14" s="45">
        <v>30585.256178142659</v>
      </c>
      <c r="M14" s="207">
        <v>35438.215049831822</v>
      </c>
      <c r="N14" s="207">
        <v>42792.569983897825</v>
      </c>
      <c r="O14" s="207">
        <v>48828.499936695785</v>
      </c>
      <c r="P14" s="207">
        <v>57553.594196223785</v>
      </c>
      <c r="Q14" s="207">
        <v>67103.219305267179</v>
      </c>
      <c r="R14" s="207">
        <v>78822.084178575955</v>
      </c>
      <c r="S14" s="207">
        <v>86499.039024604295</v>
      </c>
      <c r="T14" s="207">
        <v>102072.556279339</v>
      </c>
      <c r="U14" s="207">
        <v>75232.827324004757</v>
      </c>
      <c r="V14" s="207">
        <v>81337.974794177702</v>
      </c>
      <c r="W14" s="207">
        <v>88035.146145720995</v>
      </c>
      <c r="X14" s="245"/>
      <c r="Y14" s="245"/>
      <c r="Z14" s="245"/>
      <c r="AA14" s="245"/>
      <c r="AB14" s="245"/>
      <c r="AC14" s="245"/>
      <c r="AD14" s="245"/>
      <c r="AE14" s="245"/>
      <c r="AF14" s="245"/>
      <c r="AG14" s="245"/>
      <c r="AH14" s="245"/>
      <c r="AI14" s="245"/>
      <c r="AJ14" s="245"/>
      <c r="AK14" s="245"/>
      <c r="AL14" s="245"/>
      <c r="AM14" s="245"/>
      <c r="AN14" s="245"/>
    </row>
    <row r="15" spans="2:44" ht="19.899999999999999" customHeight="1">
      <c r="B15" s="158" t="s">
        <v>235</v>
      </c>
      <c r="D15" s="45">
        <v>1561.2</v>
      </c>
      <c r="E15" s="45">
        <v>1094.0999999999999</v>
      </c>
      <c r="F15" s="45">
        <v>701</v>
      </c>
      <c r="G15" s="45">
        <v>125.1</v>
      </c>
      <c r="H15" s="45">
        <v>129.30000000000001</v>
      </c>
      <c r="I15" s="45">
        <v>20.367999999999999</v>
      </c>
      <c r="J15" s="45">
        <v>86.996600000000001</v>
      </c>
      <c r="K15" s="45">
        <v>469.48559999999998</v>
      </c>
      <c r="L15" s="45">
        <v>357.1</v>
      </c>
      <c r="M15" s="207">
        <v>1465</v>
      </c>
      <c r="N15" s="207">
        <v>105.8329</v>
      </c>
      <c r="O15" s="207">
        <v>409.4058</v>
      </c>
      <c r="P15" s="207">
        <v>1373.8751</v>
      </c>
      <c r="Q15" s="207">
        <v>-132.27515982000023</v>
      </c>
      <c r="R15" s="207">
        <v>-343.28811427000073</v>
      </c>
      <c r="S15" s="207">
        <v>-151.26344330999927</v>
      </c>
      <c r="T15" s="207">
        <v>-129.96167703606807</v>
      </c>
      <c r="U15" s="207">
        <v>2269.7127373715598</v>
      </c>
      <c r="V15" s="207">
        <v>-1254.6264457058578</v>
      </c>
      <c r="W15" s="207">
        <v>13.910615235099613</v>
      </c>
      <c r="X15" s="245"/>
      <c r="Y15" s="245"/>
      <c r="Z15" s="245"/>
      <c r="AA15" s="245"/>
      <c r="AB15" s="245"/>
      <c r="AC15" s="245"/>
      <c r="AD15" s="245"/>
      <c r="AE15" s="245"/>
      <c r="AF15" s="245"/>
      <c r="AG15" s="245"/>
      <c r="AH15" s="245"/>
      <c r="AI15" s="245"/>
      <c r="AJ15" s="245"/>
      <c r="AK15" s="245"/>
      <c r="AL15" s="245"/>
      <c r="AM15" s="245"/>
      <c r="AN15" s="245"/>
    </row>
    <row r="16" spans="2:44" ht="19.899999999999999" customHeight="1">
      <c r="B16" s="50" t="s">
        <v>86</v>
      </c>
      <c r="C16" s="40"/>
      <c r="D16" s="45"/>
      <c r="E16" s="45"/>
      <c r="F16" s="45"/>
      <c r="G16" s="45"/>
      <c r="H16" s="45"/>
      <c r="I16" s="45"/>
      <c r="J16" s="45"/>
      <c r="K16" s="45"/>
      <c r="L16" s="45"/>
      <c r="M16" s="207"/>
      <c r="N16" s="206"/>
      <c r="O16" s="206"/>
      <c r="P16" s="206"/>
      <c r="Q16" s="206"/>
      <c r="R16" s="206"/>
      <c r="S16" s="206"/>
      <c r="T16" s="206"/>
      <c r="U16" s="206"/>
      <c r="V16" s="206"/>
      <c r="W16" s="206"/>
      <c r="X16" s="245"/>
      <c r="Y16" s="245"/>
      <c r="Z16" s="245"/>
      <c r="AA16" s="245"/>
      <c r="AB16" s="245"/>
      <c r="AC16" s="245"/>
      <c r="AD16" s="245"/>
      <c r="AE16" s="245"/>
      <c r="AF16" s="245"/>
      <c r="AG16" s="245"/>
      <c r="AH16" s="245"/>
      <c r="AI16" s="245"/>
      <c r="AJ16" s="245"/>
      <c r="AK16" s="245"/>
      <c r="AL16" s="245"/>
      <c r="AM16" s="245"/>
      <c r="AN16" s="245"/>
    </row>
    <row r="17" spans="2:40" ht="19.899999999999999" customHeight="1">
      <c r="B17" s="65" t="s">
        <v>339</v>
      </c>
      <c r="C17" s="39"/>
      <c r="D17" s="43">
        <v>21523.200000000001</v>
      </c>
      <c r="E17" s="43">
        <v>23591.1</v>
      </c>
      <c r="F17" s="43">
        <v>26537.4</v>
      </c>
      <c r="G17" s="43">
        <v>30301.1</v>
      </c>
      <c r="H17" s="43">
        <v>33146.400000000001</v>
      </c>
      <c r="I17" s="43">
        <v>36215.879800000002</v>
      </c>
      <c r="J17" s="43">
        <v>42668.152246209997</v>
      </c>
      <c r="K17" s="43">
        <v>46714.170400000003</v>
      </c>
      <c r="L17" s="43">
        <v>51635.257490176562</v>
      </c>
      <c r="M17" s="205">
        <v>64645.119760153299</v>
      </c>
      <c r="N17" s="205">
        <v>70075.285828471257</v>
      </c>
      <c r="O17" s="205">
        <v>82383.2191698151</v>
      </c>
      <c r="P17" s="205">
        <v>98695.78611021406</v>
      </c>
      <c r="Q17" s="205">
        <v>111016.87916925515</v>
      </c>
      <c r="R17" s="205">
        <v>132633.78459254972</v>
      </c>
      <c r="S17" s="205">
        <v>146386.81032024743</v>
      </c>
      <c r="T17" s="205">
        <v>163495.3286434655</v>
      </c>
      <c r="U17" s="205">
        <v>131944.49945367477</v>
      </c>
      <c r="V17" s="205">
        <v>135193.36312444057</v>
      </c>
      <c r="W17" s="205">
        <v>157100.89334808482</v>
      </c>
      <c r="X17" s="245"/>
      <c r="Y17" s="245"/>
      <c r="Z17" s="245"/>
      <c r="AA17" s="245"/>
      <c r="AB17" s="245"/>
      <c r="AC17" s="245"/>
      <c r="AD17" s="245"/>
      <c r="AE17" s="245"/>
      <c r="AF17" s="245"/>
      <c r="AG17" s="245"/>
      <c r="AH17" s="245"/>
      <c r="AI17" s="245"/>
      <c r="AJ17" s="245"/>
      <c r="AK17" s="245"/>
      <c r="AL17" s="245"/>
      <c r="AM17" s="245"/>
      <c r="AN17" s="245"/>
    </row>
    <row r="18" spans="2:40" ht="19.899999999999999" customHeight="1">
      <c r="B18" s="158" t="s">
        <v>236</v>
      </c>
      <c r="D18" s="45">
        <v>28.4</v>
      </c>
      <c r="E18" s="45">
        <v>17.600000000000001</v>
      </c>
      <c r="F18" s="45">
        <v>18</v>
      </c>
      <c r="G18" s="45">
        <v>14.7</v>
      </c>
      <c r="H18" s="45">
        <v>17.899999999999999</v>
      </c>
      <c r="I18" s="45">
        <v>24.624400000000001</v>
      </c>
      <c r="J18" s="45">
        <v>45.671999999999997</v>
      </c>
      <c r="K18" s="45">
        <v>79.502099999999999</v>
      </c>
      <c r="L18" s="45">
        <v>137.25926866</v>
      </c>
      <c r="M18" s="207">
        <v>216.05064461000001</v>
      </c>
      <c r="N18" s="207">
        <v>216.51429021922999</v>
      </c>
      <c r="O18" s="207">
        <v>348.73883987540501</v>
      </c>
      <c r="P18" s="207">
        <v>528.17832510999995</v>
      </c>
      <c r="Q18" s="207">
        <v>429.63834869000004</v>
      </c>
      <c r="R18" s="207">
        <v>680.713610947186</v>
      </c>
      <c r="S18" s="207">
        <v>624.29469783539105</v>
      </c>
      <c r="T18" s="207">
        <v>132.92411628724901</v>
      </c>
      <c r="U18" s="207">
        <v>51.411432651626001</v>
      </c>
      <c r="V18" s="207">
        <v>62.579593056222997</v>
      </c>
      <c r="W18" s="207">
        <v>102.83647943433398</v>
      </c>
      <c r="X18" s="245"/>
      <c r="Y18" s="245"/>
      <c r="Z18" s="245"/>
      <c r="AA18" s="245"/>
      <c r="AB18" s="245"/>
      <c r="AC18" s="245"/>
      <c r="AD18" s="245"/>
      <c r="AE18" s="245"/>
      <c r="AF18" s="245"/>
      <c r="AG18" s="245"/>
      <c r="AH18" s="245"/>
      <c r="AI18" s="245"/>
      <c r="AJ18" s="245"/>
      <c r="AK18" s="245"/>
      <c r="AL18" s="245"/>
      <c r="AM18" s="245"/>
      <c r="AN18" s="245"/>
    </row>
    <row r="19" spans="2:40" ht="19.899999999999999" customHeight="1">
      <c r="B19" s="158" t="s">
        <v>237</v>
      </c>
      <c r="D19" s="45">
        <v>144.6</v>
      </c>
      <c r="E19" s="45">
        <v>105.8</v>
      </c>
      <c r="F19" s="45">
        <v>178.3</v>
      </c>
      <c r="G19" s="45">
        <v>189.2</v>
      </c>
      <c r="H19" s="45">
        <v>212.2</v>
      </c>
      <c r="I19" s="45">
        <v>308.5582</v>
      </c>
      <c r="J19" s="45">
        <v>354.48829999999998</v>
      </c>
      <c r="K19" s="45">
        <v>826.83029999999997</v>
      </c>
      <c r="L19" s="45">
        <v>1452.34204337391</v>
      </c>
      <c r="M19" s="207">
        <v>1692.5797657114751</v>
      </c>
      <c r="N19" s="207">
        <v>1121.1037485073471</v>
      </c>
      <c r="O19" s="207">
        <v>1199.4795932439051</v>
      </c>
      <c r="P19" s="207">
        <v>1516.8023888802722</v>
      </c>
      <c r="Q19" s="207">
        <v>1328.5216995402561</v>
      </c>
      <c r="R19" s="207">
        <v>1785.3774054447542</v>
      </c>
      <c r="S19" s="207">
        <v>1876.0802065829598</v>
      </c>
      <c r="T19" s="207">
        <v>728.80926989861598</v>
      </c>
      <c r="U19" s="207">
        <v>1264.1655316455249</v>
      </c>
      <c r="V19" s="207">
        <v>379.34087279869999</v>
      </c>
      <c r="W19" s="207">
        <v>543.49937555243685</v>
      </c>
      <c r="X19" s="245"/>
      <c r="Y19" s="245"/>
      <c r="Z19" s="245"/>
      <c r="AA19" s="245"/>
      <c r="AB19" s="245"/>
      <c r="AC19" s="245"/>
      <c r="AD19" s="245"/>
      <c r="AE19" s="245"/>
      <c r="AF19" s="245"/>
      <c r="AG19" s="245"/>
      <c r="AH19" s="245"/>
      <c r="AI19" s="245"/>
      <c r="AJ19" s="245"/>
      <c r="AK19" s="245"/>
      <c r="AL19" s="245"/>
      <c r="AM19" s="245"/>
      <c r="AN19" s="245"/>
    </row>
    <row r="20" spans="2:40" ht="8.25" customHeight="1" thickBot="1">
      <c r="B20" s="48"/>
      <c r="C20" s="48"/>
      <c r="D20" s="48"/>
      <c r="E20" s="48"/>
      <c r="F20" s="48"/>
      <c r="G20" s="48"/>
      <c r="H20" s="48"/>
      <c r="I20" s="48"/>
      <c r="J20" s="48"/>
      <c r="K20" s="48"/>
      <c r="L20" s="48"/>
      <c r="M20" s="48"/>
      <c r="N20" s="48"/>
      <c r="O20" s="48"/>
      <c r="P20" s="48"/>
      <c r="Q20" s="48"/>
      <c r="R20" s="48"/>
      <c r="S20" s="48"/>
      <c r="T20" s="48"/>
      <c r="U20" s="48"/>
      <c r="V20" s="48"/>
      <c r="W20" s="48"/>
      <c r="X20" s="245"/>
      <c r="AB20" s="245"/>
      <c r="AC20" s="245"/>
      <c r="AD20" s="245"/>
      <c r="AE20" s="245"/>
      <c r="AF20" s="245"/>
      <c r="AG20" s="245"/>
      <c r="AH20" s="245"/>
      <c r="AI20" s="245"/>
      <c r="AJ20" s="245"/>
      <c r="AK20" s="245"/>
      <c r="AL20" s="245"/>
      <c r="AM20" s="245"/>
      <c r="AN20" s="245"/>
    </row>
    <row r="21" spans="2:40" ht="18" customHeight="1">
      <c r="B21" s="50" t="s">
        <v>269</v>
      </c>
      <c r="C21" s="50" t="s">
        <v>274</v>
      </c>
      <c r="D21" s="39"/>
      <c r="E21" s="49"/>
      <c r="F21" s="49"/>
      <c r="G21" s="49"/>
      <c r="H21" s="49"/>
      <c r="I21" s="49"/>
      <c r="J21" s="49"/>
      <c r="K21" s="49"/>
      <c r="L21" s="49"/>
      <c r="M21" s="49"/>
    </row>
    <row r="22" spans="2:40" ht="18" customHeight="1">
      <c r="B22" s="51" t="s">
        <v>268</v>
      </c>
      <c r="C22" s="66" t="s">
        <v>379</v>
      </c>
      <c r="D22" s="49"/>
      <c r="E22" s="49"/>
      <c r="F22" s="49"/>
      <c r="G22" s="49"/>
      <c r="H22" s="49"/>
      <c r="I22" s="49"/>
      <c r="J22" s="49"/>
      <c r="K22" s="49"/>
      <c r="L22" s="49"/>
    </row>
    <row r="23" spans="2:40" ht="18" customHeight="1">
      <c r="B23" s="40"/>
      <c r="C23" s="40"/>
      <c r="D23" s="49"/>
      <c r="E23" s="49"/>
      <c r="F23" s="49"/>
      <c r="G23" s="49"/>
      <c r="H23" s="49"/>
      <c r="I23" s="49"/>
    </row>
    <row r="25" spans="2:40" ht="19.899999999999999" customHeight="1">
      <c r="I25" s="172"/>
      <c r="J25" s="172"/>
      <c r="K25" s="172"/>
      <c r="L25" s="172"/>
      <c r="M25" s="172"/>
      <c r="N25" s="172"/>
      <c r="O25" s="172"/>
      <c r="P25" s="172"/>
      <c r="Q25" s="172"/>
      <c r="R25" s="172"/>
      <c r="S25" s="172"/>
      <c r="T25" s="172"/>
    </row>
    <row r="26" spans="2:40" ht="19.899999999999999" customHeight="1">
      <c r="I26" s="172"/>
      <c r="J26" s="172"/>
      <c r="K26" s="172"/>
      <c r="L26" s="172"/>
      <c r="M26" s="172"/>
      <c r="N26" s="172"/>
      <c r="O26" s="172"/>
      <c r="P26" s="172"/>
      <c r="Q26" s="172"/>
      <c r="R26" s="172"/>
      <c r="S26" s="172"/>
      <c r="T26" s="172"/>
    </row>
    <row r="27" spans="2:40" ht="19.899999999999999" customHeight="1">
      <c r="I27" s="172"/>
      <c r="J27" s="172"/>
      <c r="K27" s="172"/>
      <c r="L27" s="172"/>
      <c r="M27" s="172"/>
      <c r="N27" s="172"/>
      <c r="O27" s="172"/>
      <c r="P27" s="172"/>
      <c r="Q27" s="172"/>
      <c r="R27" s="172"/>
      <c r="S27" s="172"/>
      <c r="T27" s="172"/>
    </row>
    <row r="28" spans="2:40" ht="19.899999999999999" customHeight="1">
      <c r="I28" s="172"/>
      <c r="J28" s="172"/>
      <c r="K28" s="172"/>
      <c r="L28" s="172"/>
      <c r="M28" s="172"/>
      <c r="N28" s="172"/>
      <c r="O28" s="172"/>
      <c r="P28" s="172"/>
      <c r="Q28" s="172"/>
      <c r="R28" s="172"/>
      <c r="S28" s="172"/>
      <c r="T28" s="172"/>
    </row>
    <row r="29" spans="2:40" ht="19.899999999999999" customHeight="1">
      <c r="I29" s="172"/>
      <c r="J29" s="172"/>
      <c r="K29" s="172"/>
      <c r="L29" s="172"/>
      <c r="M29" s="172"/>
      <c r="N29" s="172"/>
      <c r="O29" s="172"/>
      <c r="P29" s="172"/>
      <c r="Q29" s="172"/>
      <c r="R29" s="172"/>
      <c r="S29" s="172"/>
      <c r="T29" s="172"/>
    </row>
    <row r="30" spans="2:40" ht="19.899999999999999" customHeight="1">
      <c r="I30" s="172"/>
      <c r="J30" s="172"/>
      <c r="K30" s="172"/>
      <c r="L30" s="172"/>
      <c r="M30" s="172"/>
      <c r="N30" s="172"/>
      <c r="O30" s="172"/>
      <c r="P30" s="172"/>
      <c r="Q30" s="172"/>
      <c r="R30" s="172"/>
      <c r="S30" s="172"/>
      <c r="T30" s="172"/>
    </row>
    <row r="31" spans="2:40" ht="19.899999999999999" customHeight="1">
      <c r="I31" s="172"/>
      <c r="J31" s="172"/>
      <c r="K31" s="172"/>
      <c r="L31" s="172"/>
      <c r="M31" s="172"/>
      <c r="N31" s="172"/>
      <c r="O31" s="172"/>
      <c r="P31" s="172"/>
      <c r="Q31" s="172"/>
      <c r="R31" s="172"/>
      <c r="S31" s="172"/>
      <c r="T31" s="172"/>
    </row>
    <row r="32" spans="2:40" ht="19.899999999999999" customHeight="1">
      <c r="I32" s="172"/>
      <c r="J32" s="172"/>
      <c r="K32" s="172"/>
      <c r="L32" s="172"/>
      <c r="M32" s="172"/>
      <c r="N32" s="172"/>
      <c r="O32" s="172"/>
      <c r="P32" s="172"/>
      <c r="Q32" s="172"/>
      <c r="R32" s="172"/>
      <c r="S32" s="172"/>
      <c r="T32" s="172"/>
    </row>
    <row r="33" spans="9:20" ht="19.899999999999999" customHeight="1">
      <c r="I33" s="172"/>
      <c r="J33" s="172"/>
      <c r="K33" s="172"/>
      <c r="L33" s="172"/>
      <c r="M33" s="172"/>
      <c r="N33" s="172"/>
      <c r="O33" s="172"/>
      <c r="P33" s="172"/>
      <c r="Q33" s="172"/>
      <c r="R33" s="172"/>
      <c r="S33" s="172"/>
      <c r="T33" s="172"/>
    </row>
    <row r="34" spans="9:20" ht="19.899999999999999" customHeight="1">
      <c r="I34" s="172"/>
      <c r="J34" s="172"/>
      <c r="K34" s="172"/>
      <c r="L34" s="172"/>
      <c r="M34" s="172"/>
      <c r="N34" s="172"/>
      <c r="O34" s="172"/>
      <c r="P34" s="172"/>
      <c r="Q34" s="172"/>
      <c r="R34" s="172"/>
      <c r="S34" s="172"/>
      <c r="T34" s="172"/>
    </row>
    <row r="35" spans="9:20" ht="19.899999999999999" customHeight="1">
      <c r="I35" s="172"/>
      <c r="J35" s="172"/>
      <c r="K35" s="172"/>
      <c r="L35" s="172"/>
      <c r="M35" s="172"/>
      <c r="N35" s="172"/>
      <c r="O35" s="172"/>
      <c r="P35" s="172"/>
      <c r="Q35" s="172"/>
      <c r="R35" s="172"/>
      <c r="S35" s="172"/>
      <c r="T35" s="172"/>
    </row>
    <row r="36" spans="9:20" ht="19.899999999999999" customHeight="1">
      <c r="I36" s="172"/>
      <c r="J36" s="172"/>
      <c r="K36" s="172"/>
      <c r="L36" s="172"/>
      <c r="M36" s="172"/>
      <c r="N36" s="172"/>
      <c r="O36" s="172"/>
      <c r="P36" s="172"/>
      <c r="Q36" s="172"/>
      <c r="R36" s="172"/>
      <c r="S36" s="172"/>
      <c r="T36" s="172"/>
    </row>
    <row r="37" spans="9:20" ht="19.899999999999999" customHeight="1">
      <c r="I37" s="172"/>
      <c r="J37" s="172"/>
      <c r="K37" s="172"/>
      <c r="L37" s="172"/>
      <c r="M37" s="172"/>
      <c r="N37" s="172"/>
      <c r="O37" s="172"/>
      <c r="P37" s="172"/>
      <c r="Q37" s="172"/>
      <c r="R37" s="172"/>
      <c r="S37" s="172"/>
      <c r="T37" s="172"/>
    </row>
    <row r="38" spans="9:20" ht="19.899999999999999" customHeight="1">
      <c r="I38" s="172"/>
      <c r="J38" s="172"/>
      <c r="K38" s="172"/>
      <c r="L38" s="172"/>
      <c r="M38" s="172"/>
      <c r="N38" s="172"/>
      <c r="O38" s="172"/>
      <c r="P38" s="172"/>
      <c r="Q38" s="172"/>
      <c r="R38" s="172"/>
      <c r="S38" s="172"/>
      <c r="T38" s="172"/>
    </row>
    <row r="39" spans="9:20" ht="19.899999999999999" customHeight="1">
      <c r="I39" s="172"/>
      <c r="J39" s="172"/>
      <c r="K39" s="172"/>
      <c r="L39" s="172"/>
      <c r="M39" s="172"/>
      <c r="N39" s="172"/>
      <c r="O39" s="172"/>
      <c r="P39" s="172"/>
      <c r="Q39" s="172"/>
      <c r="R39" s="172"/>
      <c r="S39" s="172"/>
      <c r="T39" s="172"/>
    </row>
  </sheetData>
  <phoneticPr fontId="2" type="noConversion"/>
  <printOptions verticalCentered="1"/>
  <pageMargins left="0.25" right="0.25" top="0" bottom="0" header="0" footer="0"/>
  <pageSetup paperSize="120" scale="60" orientation="landscape" horizontalDpi="300" verticalDpi="300" r:id="rId1"/>
  <headerFooter alignWithMargins="0"/>
  <ignoredErrors>
    <ignoredError sqref="D5:O5"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23"/>
  <sheetViews>
    <sheetView zoomScale="80" zoomScaleNormal="80" zoomScaleSheetLayoutView="100" workbookViewId="0">
      <selection sqref="A1:A1048576"/>
    </sheetView>
  </sheetViews>
  <sheetFormatPr baseColWidth="10" defaultColWidth="14.6640625" defaultRowHeight="19.899999999999999" customHeight="1"/>
  <cols>
    <col min="1" max="1" width="3.77734375" style="138" customWidth="1"/>
    <col min="2" max="2" width="19.6640625" style="138" customWidth="1"/>
    <col min="3" max="3" width="49.77734375" style="138" customWidth="1"/>
    <col min="4" max="33" width="14.6640625" style="138"/>
    <col min="34" max="34" width="17.77734375" style="138" customWidth="1"/>
    <col min="35" max="16384" width="14.6640625" style="138"/>
  </cols>
  <sheetData>
    <row r="1" spans="2:45" ht="18" customHeight="1">
      <c r="B1" s="24" t="s">
        <v>464</v>
      </c>
      <c r="C1" s="25"/>
      <c r="D1" s="25"/>
      <c r="E1" s="26"/>
      <c r="F1" s="25"/>
      <c r="G1" s="26"/>
      <c r="H1" s="25"/>
      <c r="I1" s="26"/>
      <c r="J1" s="26"/>
      <c r="K1" s="25"/>
      <c r="L1" s="26"/>
      <c r="M1" s="160"/>
      <c r="N1" s="161"/>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row>
    <row r="2" spans="2:45" ht="18" customHeight="1">
      <c r="B2" s="52" t="s">
        <v>331</v>
      </c>
      <c r="C2" s="25"/>
      <c r="D2" s="25"/>
      <c r="E2" s="25"/>
      <c r="F2" s="25"/>
      <c r="G2" s="25"/>
      <c r="H2" s="25"/>
      <c r="I2" s="25"/>
      <c r="J2" s="25"/>
      <c r="K2" s="25"/>
      <c r="L2" s="25"/>
      <c r="M2" s="162"/>
      <c r="N2" s="163"/>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row>
    <row r="3" spans="2:45" ht="18" customHeight="1">
      <c r="B3" s="75" t="s">
        <v>332</v>
      </c>
      <c r="C3" s="89"/>
      <c r="D3" s="29"/>
      <c r="E3" s="89"/>
      <c r="F3" s="89"/>
      <c r="G3" s="89"/>
      <c r="H3" s="89"/>
      <c r="I3" s="29"/>
      <c r="J3" s="89"/>
      <c r="K3" s="89"/>
      <c r="L3" s="89"/>
      <c r="M3" s="291"/>
      <c r="N3" s="291"/>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row>
    <row r="4" spans="2:45" ht="18" customHeight="1" thickBot="1">
      <c r="B4" s="148"/>
      <c r="C4" s="148"/>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row>
    <row r="5" spans="2:45" s="10" customFormat="1" ht="30" customHeight="1" thickBot="1">
      <c r="B5" s="34" t="s">
        <v>267</v>
      </c>
      <c r="C5" s="35"/>
      <c r="D5" s="189" t="s">
        <v>44</v>
      </c>
      <c r="E5" s="189" t="s">
        <v>45</v>
      </c>
      <c r="F5" s="189" t="s">
        <v>46</v>
      </c>
      <c r="G5" s="189" t="s">
        <v>47</v>
      </c>
      <c r="H5" s="189" t="s">
        <v>48</v>
      </c>
      <c r="I5" s="189" t="s">
        <v>49</v>
      </c>
      <c r="J5" s="189" t="s">
        <v>50</v>
      </c>
      <c r="K5" s="189" t="s">
        <v>51</v>
      </c>
      <c r="L5" s="189" t="s">
        <v>52</v>
      </c>
      <c r="M5" s="189" t="s">
        <v>53</v>
      </c>
      <c r="N5" s="189" t="s">
        <v>54</v>
      </c>
      <c r="O5" s="189" t="s">
        <v>55</v>
      </c>
      <c r="P5" s="189" t="s">
        <v>56</v>
      </c>
      <c r="Q5" s="189" t="s">
        <v>57</v>
      </c>
      <c r="R5" s="189" t="s">
        <v>58</v>
      </c>
      <c r="S5" s="189" t="s">
        <v>59</v>
      </c>
      <c r="T5" s="189" t="s">
        <v>60</v>
      </c>
      <c r="U5" s="189" t="s">
        <v>61</v>
      </c>
      <c r="V5" s="189" t="s">
        <v>62</v>
      </c>
      <c r="W5" s="189" t="s">
        <v>63</v>
      </c>
      <c r="X5" s="189" t="s">
        <v>64</v>
      </c>
      <c r="Y5" s="189" t="s">
        <v>65</v>
      </c>
      <c r="Z5" s="189" t="s">
        <v>66</v>
      </c>
      <c r="AA5" s="189" t="s">
        <v>67</v>
      </c>
      <c r="AB5" s="189" t="s">
        <v>68</v>
      </c>
      <c r="AC5" s="189" t="s">
        <v>69</v>
      </c>
      <c r="AD5" s="189" t="s">
        <v>70</v>
      </c>
      <c r="AE5" s="189" t="s">
        <v>71</v>
      </c>
      <c r="AF5" s="189" t="s">
        <v>72</v>
      </c>
      <c r="AG5" s="189" t="s">
        <v>73</v>
      </c>
      <c r="AH5" s="189" t="s">
        <v>74</v>
      </c>
      <c r="AI5" s="189" t="s">
        <v>75</v>
      </c>
      <c r="AJ5" s="189" t="s">
        <v>76</v>
      </c>
      <c r="AK5" s="189" t="s">
        <v>43</v>
      </c>
      <c r="AL5" s="189" t="s">
        <v>42</v>
      </c>
      <c r="AM5" s="189" t="s">
        <v>41</v>
      </c>
      <c r="AN5" s="189" t="s">
        <v>40</v>
      </c>
      <c r="AO5" s="189" t="s">
        <v>39</v>
      </c>
      <c r="AP5" s="189" t="s">
        <v>38</v>
      </c>
      <c r="AQ5" s="189" t="s">
        <v>37</v>
      </c>
      <c r="AR5" s="189" t="s">
        <v>36</v>
      </c>
    </row>
    <row r="6" spans="2:45" ht="19.899999999999999" customHeight="1">
      <c r="B6" s="130"/>
      <c r="C6" s="13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2:45" ht="19.899999999999999" customHeight="1">
      <c r="B7" s="65" t="s">
        <v>7</v>
      </c>
      <c r="C7" s="39"/>
      <c r="D7" s="42">
        <v>267.8</v>
      </c>
      <c r="E7" s="42">
        <v>273</v>
      </c>
      <c r="F7" s="42">
        <v>352.8</v>
      </c>
      <c r="G7" s="42">
        <v>398.2</v>
      </c>
      <c r="H7" s="42">
        <v>459.6</v>
      </c>
      <c r="I7" s="42">
        <v>538.40000000000009</v>
      </c>
      <c r="J7" s="42">
        <v>565.29999999999995</v>
      </c>
      <c r="K7" s="42">
        <v>538.19999999999993</v>
      </c>
      <c r="L7" s="42">
        <v>511.40000000000003</v>
      </c>
      <c r="M7" s="42">
        <v>534.90000000000009</v>
      </c>
      <c r="N7" s="42">
        <v>603.1</v>
      </c>
      <c r="O7" s="42">
        <v>642.4</v>
      </c>
      <c r="P7" s="42">
        <v>813.3</v>
      </c>
      <c r="Q7" s="42">
        <v>1198.1000000000001</v>
      </c>
      <c r="R7" s="42">
        <v>1377.7</v>
      </c>
      <c r="S7" s="42">
        <v>1345.5</v>
      </c>
      <c r="T7" s="42">
        <v>1708.9</v>
      </c>
      <c r="U7" s="42">
        <v>1811.2</v>
      </c>
      <c r="V7" s="42">
        <v>1842.3</v>
      </c>
      <c r="W7" s="42">
        <v>3068.6</v>
      </c>
      <c r="X7" s="42">
        <v>4432.6000000000004</v>
      </c>
      <c r="Y7" s="42">
        <v>5674.9000000000005</v>
      </c>
      <c r="Z7" s="42">
        <v>6930</v>
      </c>
      <c r="AA7" s="42">
        <v>11413.400000000001</v>
      </c>
      <c r="AB7" s="42">
        <v>20897.900000000001</v>
      </c>
      <c r="AC7" s="42">
        <v>58381.4</v>
      </c>
      <c r="AD7" s="42">
        <v>206322.9</v>
      </c>
      <c r="AE7" s="42">
        <v>1514423.5</v>
      </c>
      <c r="AF7" s="42">
        <v>177076.1</v>
      </c>
      <c r="AG7" s="42">
        <v>3800808.7</v>
      </c>
      <c r="AH7" s="42">
        <v>259587895.5</v>
      </c>
      <c r="AI7" s="42">
        <v>832.5</v>
      </c>
      <c r="AJ7" s="42">
        <v>946.40000000000009</v>
      </c>
      <c r="AK7" s="42">
        <v>881.8</v>
      </c>
      <c r="AL7" s="42">
        <v>1220</v>
      </c>
      <c r="AM7" s="42">
        <v>1374.8999999999999</v>
      </c>
      <c r="AN7" s="42">
        <v>1745.6</v>
      </c>
      <c r="AO7" s="42">
        <v>2273.6000000000004</v>
      </c>
      <c r="AP7" s="42">
        <v>2663.6</v>
      </c>
      <c r="AQ7" s="42">
        <v>3275.7999999999997</v>
      </c>
      <c r="AR7" s="42">
        <v>3419.51</v>
      </c>
      <c r="AS7" s="164"/>
    </row>
    <row r="8" spans="2:45" ht="19.899999999999999" customHeight="1">
      <c r="B8" s="165" t="s">
        <v>6</v>
      </c>
      <c r="C8" s="150"/>
      <c r="D8" s="166">
        <v>249.9</v>
      </c>
      <c r="E8" s="166">
        <v>261.39999999999998</v>
      </c>
      <c r="F8" s="166">
        <v>330.6</v>
      </c>
      <c r="G8" s="166">
        <v>378.9</v>
      </c>
      <c r="H8" s="166">
        <v>441.8</v>
      </c>
      <c r="I8" s="166">
        <v>519.20000000000005</v>
      </c>
      <c r="J8" s="166">
        <v>542.9</v>
      </c>
      <c r="K8" s="166">
        <v>519.29999999999995</v>
      </c>
      <c r="L8" s="166">
        <v>488.6</v>
      </c>
      <c r="M8" s="166">
        <v>512.70000000000005</v>
      </c>
      <c r="N8" s="166">
        <v>581.20000000000005</v>
      </c>
      <c r="O8" s="166">
        <v>622.79999999999995</v>
      </c>
      <c r="P8" s="166">
        <v>784.4</v>
      </c>
      <c r="Q8" s="166">
        <v>1150.2</v>
      </c>
      <c r="R8" s="166">
        <v>1326.2</v>
      </c>
      <c r="S8" s="166">
        <v>1287.7</v>
      </c>
      <c r="T8" s="166">
        <v>1649</v>
      </c>
      <c r="U8" s="166">
        <v>1724.7</v>
      </c>
      <c r="V8" s="166">
        <v>1756</v>
      </c>
      <c r="W8" s="166">
        <v>3068.6</v>
      </c>
      <c r="X8" s="166">
        <v>4055.3</v>
      </c>
      <c r="Y8" s="166">
        <v>5088.8</v>
      </c>
      <c r="Z8" s="166">
        <v>6412.9</v>
      </c>
      <c r="AA8" s="166">
        <v>10892.900000000001</v>
      </c>
      <c r="AB8" s="166">
        <v>20063.5</v>
      </c>
      <c r="AC8" s="166">
        <v>55556.6</v>
      </c>
      <c r="AD8" s="166">
        <v>192924.3</v>
      </c>
      <c r="AE8" s="166">
        <v>1454304.4</v>
      </c>
      <c r="AF8" s="166">
        <v>170506.6</v>
      </c>
      <c r="AG8" s="166">
        <v>3607437</v>
      </c>
      <c r="AH8" s="166">
        <v>225687895.5</v>
      </c>
      <c r="AI8" s="166">
        <v>722.7</v>
      </c>
      <c r="AJ8" s="166">
        <v>841.2</v>
      </c>
      <c r="AK8" s="166">
        <v>804</v>
      </c>
      <c r="AL8" s="166">
        <v>1100.3</v>
      </c>
      <c r="AM8" s="166">
        <v>1279.8</v>
      </c>
      <c r="AN8" s="166">
        <v>1623</v>
      </c>
      <c r="AO8" s="166">
        <v>2121.3000000000002</v>
      </c>
      <c r="AP8" s="166">
        <v>2504.6</v>
      </c>
      <c r="AQ8" s="166">
        <v>3127.3999999999996</v>
      </c>
      <c r="AR8" s="166">
        <v>3326.6000000000004</v>
      </c>
      <c r="AS8" s="167"/>
    </row>
    <row r="9" spans="2:45" ht="19.899999999999999" customHeight="1">
      <c r="B9" s="165" t="s">
        <v>240</v>
      </c>
      <c r="C9" s="150"/>
      <c r="D9" s="166">
        <v>17.899999999999999</v>
      </c>
      <c r="E9" s="166">
        <v>11.6</v>
      </c>
      <c r="F9" s="166">
        <v>22.2</v>
      </c>
      <c r="G9" s="166">
        <v>19.3</v>
      </c>
      <c r="H9" s="166">
        <v>17.8</v>
      </c>
      <c r="I9" s="166">
        <v>19.2</v>
      </c>
      <c r="J9" s="166">
        <v>22.4</v>
      </c>
      <c r="K9" s="166">
        <v>18.899999999999999</v>
      </c>
      <c r="L9" s="166">
        <v>22.8</v>
      </c>
      <c r="M9" s="166">
        <v>22.2</v>
      </c>
      <c r="N9" s="166">
        <v>21.9</v>
      </c>
      <c r="O9" s="166">
        <v>19.600000000000001</v>
      </c>
      <c r="P9" s="166">
        <v>28.9</v>
      </c>
      <c r="Q9" s="166">
        <v>47.9</v>
      </c>
      <c r="R9" s="166">
        <v>51.5</v>
      </c>
      <c r="S9" s="166">
        <v>57.8</v>
      </c>
      <c r="T9" s="166">
        <v>59.9</v>
      </c>
      <c r="U9" s="166">
        <v>86.5</v>
      </c>
      <c r="V9" s="166">
        <v>86.3</v>
      </c>
      <c r="W9" s="166">
        <v>0</v>
      </c>
      <c r="X9" s="166">
        <v>377.3</v>
      </c>
      <c r="Y9" s="166">
        <v>586.1</v>
      </c>
      <c r="Z9" s="166">
        <v>517.1</v>
      </c>
      <c r="AA9" s="166">
        <v>520.5</v>
      </c>
      <c r="AB9" s="166">
        <v>834.4</v>
      </c>
      <c r="AC9" s="166">
        <v>2824.8</v>
      </c>
      <c r="AD9" s="166">
        <v>13398.6</v>
      </c>
      <c r="AE9" s="166">
        <v>60119.1</v>
      </c>
      <c r="AF9" s="166">
        <v>6569.5</v>
      </c>
      <c r="AG9" s="166">
        <v>193371.7</v>
      </c>
      <c r="AH9" s="166">
        <v>33900000</v>
      </c>
      <c r="AI9" s="166">
        <v>109.8</v>
      </c>
      <c r="AJ9" s="166">
        <v>105.2</v>
      </c>
      <c r="AK9" s="166">
        <v>77.8</v>
      </c>
      <c r="AL9" s="166">
        <v>119.7</v>
      </c>
      <c r="AM9" s="166">
        <v>95.1</v>
      </c>
      <c r="AN9" s="166">
        <v>122.6</v>
      </c>
      <c r="AO9" s="166">
        <v>152.30000000000001</v>
      </c>
      <c r="AP9" s="166">
        <v>159</v>
      </c>
      <c r="AQ9" s="166">
        <v>148.4</v>
      </c>
      <c r="AR9" s="166">
        <v>92.91</v>
      </c>
      <c r="AS9" s="167"/>
    </row>
    <row r="10" spans="2:45" ht="19.899999999999999" customHeight="1">
      <c r="B10" s="165"/>
      <c r="C10" s="150"/>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row>
    <row r="11" spans="2:45" ht="19.899999999999999" customHeight="1">
      <c r="B11" s="65" t="s">
        <v>82</v>
      </c>
      <c r="C11" s="39"/>
      <c r="D11" s="42">
        <v>304.3</v>
      </c>
      <c r="E11" s="42">
        <v>303</v>
      </c>
      <c r="F11" s="42">
        <v>382.4</v>
      </c>
      <c r="G11" s="42">
        <v>448.6</v>
      </c>
      <c r="H11" s="42">
        <v>538.30000000000007</v>
      </c>
      <c r="I11" s="42">
        <v>649.60000000000014</v>
      </c>
      <c r="J11" s="42">
        <v>722.3</v>
      </c>
      <c r="K11" s="42">
        <v>751.79999999999984</v>
      </c>
      <c r="L11" s="42">
        <v>750.7</v>
      </c>
      <c r="M11" s="42">
        <v>780.30000000000007</v>
      </c>
      <c r="N11" s="42">
        <v>890</v>
      </c>
      <c r="O11" s="42">
        <v>1000.8</v>
      </c>
      <c r="P11" s="42">
        <v>1359.1999999999998</v>
      </c>
      <c r="Q11" s="42">
        <v>1912.5000000000002</v>
      </c>
      <c r="R11" s="42">
        <v>2165.7000000000003</v>
      </c>
      <c r="S11" s="42">
        <v>2185.1999999999998</v>
      </c>
      <c r="T11" s="42">
        <v>2812.8</v>
      </c>
      <c r="U11" s="42">
        <v>2976.2000000000003</v>
      </c>
      <c r="V11" s="42">
        <v>2835.9</v>
      </c>
      <c r="W11" s="42">
        <v>4426.2999999999993</v>
      </c>
      <c r="X11" s="42">
        <v>6946.1</v>
      </c>
      <c r="Y11" s="42">
        <v>8852.9</v>
      </c>
      <c r="Z11" s="42">
        <v>10654.2</v>
      </c>
      <c r="AA11" s="42">
        <v>16541.400000000001</v>
      </c>
      <c r="AB11" s="42">
        <v>28886.400000000001</v>
      </c>
      <c r="AC11" s="42">
        <v>71122.8</v>
      </c>
      <c r="AD11" s="42">
        <v>241263.3</v>
      </c>
      <c r="AE11" s="42">
        <v>1610375.5</v>
      </c>
      <c r="AF11" s="42">
        <v>186694.6</v>
      </c>
      <c r="AG11" s="42">
        <v>4466746.8000000007</v>
      </c>
      <c r="AH11" s="42">
        <v>320478854.69999999</v>
      </c>
      <c r="AI11" s="42">
        <v>1069.9000000000001</v>
      </c>
      <c r="AJ11" s="42">
        <v>1369.4</v>
      </c>
      <c r="AK11" s="42">
        <v>1575.1999999999998</v>
      </c>
      <c r="AL11" s="42">
        <v>2398.6999999999998</v>
      </c>
      <c r="AM11" s="42">
        <v>2820.8999999999996</v>
      </c>
      <c r="AN11" s="42">
        <v>3533.5999999999995</v>
      </c>
      <c r="AO11" s="42">
        <v>5035.6000000000004</v>
      </c>
      <c r="AP11" s="42">
        <v>5885.6</v>
      </c>
      <c r="AQ11" s="42">
        <v>7385.9</v>
      </c>
      <c r="AR11" s="42">
        <v>7206.46</v>
      </c>
    </row>
    <row r="12" spans="2:45" ht="19.899999999999999" customHeight="1">
      <c r="B12" s="165" t="s">
        <v>241</v>
      </c>
      <c r="C12" s="150"/>
      <c r="D12" s="166">
        <v>22.1</v>
      </c>
      <c r="E12" s="166">
        <v>20.5</v>
      </c>
      <c r="F12" s="166">
        <v>19.399999999999999</v>
      </c>
      <c r="G12" s="166">
        <v>36.799999999999997</v>
      </c>
      <c r="H12" s="166">
        <v>66.5</v>
      </c>
      <c r="I12" s="166">
        <v>103.69999999999999</v>
      </c>
      <c r="J12" s="166">
        <v>149.5</v>
      </c>
      <c r="K12" s="166">
        <v>193.7</v>
      </c>
      <c r="L12" s="166">
        <v>215.70000000000002</v>
      </c>
      <c r="M12" s="166">
        <v>224.6</v>
      </c>
      <c r="N12" s="166">
        <v>267.10000000000002</v>
      </c>
      <c r="O12" s="166">
        <v>340.7</v>
      </c>
      <c r="P12" s="166">
        <v>504.79999999999995</v>
      </c>
      <c r="Q12" s="166">
        <v>645.5</v>
      </c>
      <c r="R12" s="166">
        <v>736.40000000000009</v>
      </c>
      <c r="S12" s="166">
        <v>794</v>
      </c>
      <c r="T12" s="166">
        <v>1076.0999999999999</v>
      </c>
      <c r="U12" s="166">
        <v>1147.9000000000001</v>
      </c>
      <c r="V12" s="166">
        <v>992.2</v>
      </c>
      <c r="W12" s="166">
        <v>1357.6999999999998</v>
      </c>
      <c r="X12" s="166">
        <v>2360.8000000000002</v>
      </c>
      <c r="Y12" s="166">
        <v>2712.6</v>
      </c>
      <c r="Z12" s="166">
        <v>3037.7</v>
      </c>
      <c r="AA12" s="166">
        <v>4153.5</v>
      </c>
      <c r="AB12" s="166">
        <v>6586.4</v>
      </c>
      <c r="AC12" s="166">
        <v>11561.3</v>
      </c>
      <c r="AD12" s="166">
        <v>33878.9</v>
      </c>
      <c r="AE12" s="166">
        <v>95238.8</v>
      </c>
      <c r="AF12" s="166">
        <v>9591</v>
      </c>
      <c r="AG12" s="166">
        <v>528561.20000000007</v>
      </c>
      <c r="AH12" s="166">
        <v>60590959.200000003</v>
      </c>
      <c r="AI12" s="166">
        <v>182.5</v>
      </c>
      <c r="AJ12" s="166">
        <v>255.3</v>
      </c>
      <c r="AK12" s="166">
        <v>379.79999999999995</v>
      </c>
      <c r="AL12" s="166">
        <v>756.5</v>
      </c>
      <c r="AM12" s="166">
        <v>944.3</v>
      </c>
      <c r="AN12" s="166">
        <v>1226.3</v>
      </c>
      <c r="AO12" s="166">
        <v>2154</v>
      </c>
      <c r="AP12" s="166">
        <v>2538.4</v>
      </c>
      <c r="AQ12" s="166">
        <v>3300.6</v>
      </c>
      <c r="AR12" s="166">
        <v>3108.8999999999996</v>
      </c>
    </row>
    <row r="13" spans="2:45" ht="19.899999999999999" customHeight="1">
      <c r="B13" s="165" t="s">
        <v>333</v>
      </c>
      <c r="C13" s="150"/>
      <c r="D13" s="166">
        <v>14.4</v>
      </c>
      <c r="E13" s="166">
        <v>9.5</v>
      </c>
      <c r="F13" s="166">
        <v>10.199999999999999</v>
      </c>
      <c r="G13" s="166">
        <v>13.6</v>
      </c>
      <c r="H13" s="166">
        <v>12.2</v>
      </c>
      <c r="I13" s="166">
        <v>7.5</v>
      </c>
      <c r="J13" s="166">
        <v>7.5</v>
      </c>
      <c r="K13" s="166">
        <v>19.899999999999999</v>
      </c>
      <c r="L13" s="166">
        <v>23.6</v>
      </c>
      <c r="M13" s="166">
        <v>20.8</v>
      </c>
      <c r="N13" s="166">
        <v>19.8</v>
      </c>
      <c r="O13" s="166">
        <v>17.7</v>
      </c>
      <c r="P13" s="166">
        <v>41.1</v>
      </c>
      <c r="Q13" s="166">
        <v>68.900000000000006</v>
      </c>
      <c r="R13" s="166">
        <v>51.6</v>
      </c>
      <c r="S13" s="166">
        <v>45.7</v>
      </c>
      <c r="T13" s="166">
        <v>27.8</v>
      </c>
      <c r="U13" s="166">
        <v>17.100000000000001</v>
      </c>
      <c r="V13" s="166">
        <v>1.4</v>
      </c>
      <c r="W13" s="166">
        <v>0</v>
      </c>
      <c r="X13" s="166">
        <v>152.69999999999999</v>
      </c>
      <c r="Y13" s="166">
        <v>465.4</v>
      </c>
      <c r="Z13" s="166">
        <v>686.5</v>
      </c>
      <c r="AA13" s="166">
        <v>974.5</v>
      </c>
      <c r="AB13" s="166">
        <v>1402.1</v>
      </c>
      <c r="AC13" s="166">
        <v>1180.0999999999999</v>
      </c>
      <c r="AD13" s="166">
        <v>1061.5</v>
      </c>
      <c r="AE13" s="166">
        <v>713.2</v>
      </c>
      <c r="AF13" s="166">
        <v>27.5</v>
      </c>
      <c r="AG13" s="166">
        <v>137376.9</v>
      </c>
      <c r="AH13" s="166">
        <v>300000</v>
      </c>
      <c r="AI13" s="166">
        <v>54.9</v>
      </c>
      <c r="AJ13" s="166">
        <v>167.7</v>
      </c>
      <c r="AK13" s="166">
        <v>313.60000000000002</v>
      </c>
      <c r="AL13" s="166">
        <v>422.2</v>
      </c>
      <c r="AM13" s="166">
        <v>501.7</v>
      </c>
      <c r="AN13" s="166">
        <v>561.70000000000005</v>
      </c>
      <c r="AO13" s="166">
        <v>608</v>
      </c>
      <c r="AP13" s="166">
        <v>683.6</v>
      </c>
      <c r="AQ13" s="166">
        <v>809.5</v>
      </c>
      <c r="AR13" s="166">
        <v>678.05</v>
      </c>
    </row>
    <row r="14" spans="2:45" ht="19.899999999999999" customHeight="1">
      <c r="B14" s="165"/>
      <c r="C14" s="150"/>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row>
    <row r="15" spans="2:45" ht="19.899999999999999" customHeight="1">
      <c r="B15" s="65" t="s">
        <v>84</v>
      </c>
      <c r="C15" s="39"/>
      <c r="D15" s="42">
        <v>304.3</v>
      </c>
      <c r="E15" s="42">
        <v>303</v>
      </c>
      <c r="F15" s="42">
        <v>382.4</v>
      </c>
      <c r="G15" s="42">
        <v>448.6</v>
      </c>
      <c r="H15" s="42">
        <v>538.30000000000007</v>
      </c>
      <c r="I15" s="42">
        <v>649.60000000000014</v>
      </c>
      <c r="J15" s="42">
        <v>722.3</v>
      </c>
      <c r="K15" s="42">
        <v>751.79999999999984</v>
      </c>
      <c r="L15" s="42">
        <v>750.7</v>
      </c>
      <c r="M15" s="42">
        <v>780.30000000000007</v>
      </c>
      <c r="N15" s="42">
        <v>890</v>
      </c>
      <c r="O15" s="42">
        <v>1000.8</v>
      </c>
      <c r="P15" s="42">
        <v>1359.1999999999998</v>
      </c>
      <c r="Q15" s="42">
        <v>1912.5000000000002</v>
      </c>
      <c r="R15" s="42">
        <v>2186.6000000000004</v>
      </c>
      <c r="S15" s="42">
        <v>2210.8999999999996</v>
      </c>
      <c r="T15" s="42">
        <v>2867.4</v>
      </c>
      <c r="U15" s="42">
        <v>3055.4</v>
      </c>
      <c r="V15" s="42">
        <v>2945.1</v>
      </c>
      <c r="W15" s="42">
        <v>4558.2999999999993</v>
      </c>
      <c r="X15" s="42">
        <v>7055.8</v>
      </c>
      <c r="Y15" s="42">
        <v>8999.6999999999989</v>
      </c>
      <c r="Z15" s="42">
        <v>10772.300000000001</v>
      </c>
      <c r="AA15" s="42">
        <v>16642.800000000003</v>
      </c>
      <c r="AB15" s="42">
        <v>29002.5</v>
      </c>
      <c r="AC15" s="42">
        <v>71403.8</v>
      </c>
      <c r="AD15" s="42">
        <v>241954.59999999998</v>
      </c>
      <c r="AE15" s="42">
        <v>1611310.2</v>
      </c>
      <c r="AF15" s="42">
        <v>201917.1</v>
      </c>
      <c r="AG15" s="42">
        <v>5560682.2000000011</v>
      </c>
      <c r="AH15" s="42">
        <v>443562955.89999998</v>
      </c>
      <c r="AI15" s="42">
        <v>1448.7000000000003</v>
      </c>
      <c r="AJ15" s="42">
        <v>1954.8</v>
      </c>
      <c r="AK15" s="42">
        <v>2580.6999999999998</v>
      </c>
      <c r="AL15" s="42">
        <v>4143.3</v>
      </c>
      <c r="AM15" s="42">
        <v>5607.5</v>
      </c>
      <c r="AN15" s="42">
        <v>7943.7999999999993</v>
      </c>
      <c r="AO15" s="42">
        <v>12183.400000000001</v>
      </c>
      <c r="AP15" s="42">
        <v>15596.7</v>
      </c>
      <c r="AQ15" s="42">
        <v>19297.599999999999</v>
      </c>
      <c r="AR15" s="42">
        <v>20167.810000000001</v>
      </c>
    </row>
    <row r="16" spans="2:45" ht="19.899999999999999" customHeight="1">
      <c r="B16" s="165" t="s">
        <v>242</v>
      </c>
      <c r="C16" s="150"/>
      <c r="D16" s="167" t="s">
        <v>28</v>
      </c>
      <c r="E16" s="167" t="s">
        <v>28</v>
      </c>
      <c r="F16" s="167" t="s">
        <v>28</v>
      </c>
      <c r="G16" s="167" t="s">
        <v>28</v>
      </c>
      <c r="H16" s="167" t="s">
        <v>28</v>
      </c>
      <c r="I16" s="167" t="s">
        <v>28</v>
      </c>
      <c r="J16" s="167" t="s">
        <v>28</v>
      </c>
      <c r="K16" s="167" t="s">
        <v>28</v>
      </c>
      <c r="L16" s="167" t="s">
        <v>28</v>
      </c>
      <c r="M16" s="167" t="s">
        <v>28</v>
      </c>
      <c r="N16" s="167" t="s">
        <v>28</v>
      </c>
      <c r="O16" s="167" t="s">
        <v>28</v>
      </c>
      <c r="P16" s="167" t="s">
        <v>28</v>
      </c>
      <c r="Q16" s="167" t="s">
        <v>28</v>
      </c>
      <c r="R16" s="166">
        <v>20.9</v>
      </c>
      <c r="S16" s="166">
        <v>25.7</v>
      </c>
      <c r="T16" s="166">
        <v>54.6</v>
      </c>
      <c r="U16" s="166">
        <v>79.2</v>
      </c>
      <c r="V16" s="166">
        <v>109.2</v>
      </c>
      <c r="W16" s="166">
        <v>132</v>
      </c>
      <c r="X16" s="166">
        <v>109.7</v>
      </c>
      <c r="Y16" s="166">
        <v>146.80000000000001</v>
      </c>
      <c r="Z16" s="166">
        <v>118.1</v>
      </c>
      <c r="AA16" s="166">
        <v>101.4</v>
      </c>
      <c r="AB16" s="166">
        <v>116.1</v>
      </c>
      <c r="AC16" s="166">
        <v>281</v>
      </c>
      <c r="AD16" s="166">
        <v>691.3</v>
      </c>
      <c r="AE16" s="166">
        <v>934.7</v>
      </c>
      <c r="AF16" s="166">
        <v>15222.5</v>
      </c>
      <c r="AG16" s="166">
        <v>1093935.3999999999</v>
      </c>
      <c r="AH16" s="166">
        <v>123084101.2</v>
      </c>
      <c r="AI16" s="166">
        <v>356.9</v>
      </c>
      <c r="AJ16" s="166">
        <v>554.1</v>
      </c>
      <c r="AK16" s="166">
        <v>946.3</v>
      </c>
      <c r="AL16" s="166">
        <v>1680.4</v>
      </c>
      <c r="AM16" s="166">
        <v>2686</v>
      </c>
      <c r="AN16" s="166">
        <v>4331.2</v>
      </c>
      <c r="AO16" s="166">
        <v>6806.6</v>
      </c>
      <c r="AP16" s="166">
        <v>9208.5</v>
      </c>
      <c r="AQ16" s="166">
        <v>11008.9</v>
      </c>
      <c r="AR16" s="166">
        <v>12277.7</v>
      </c>
    </row>
    <row r="17" spans="2:57" ht="19.899999999999999" customHeight="1">
      <c r="B17" s="165" t="s">
        <v>354</v>
      </c>
      <c r="C17" s="150"/>
      <c r="D17" s="167" t="s">
        <v>28</v>
      </c>
      <c r="E17" s="167" t="s">
        <v>28</v>
      </c>
      <c r="F17" s="167" t="s">
        <v>28</v>
      </c>
      <c r="G17" s="167" t="s">
        <v>28</v>
      </c>
      <c r="H17" s="167" t="s">
        <v>28</v>
      </c>
      <c r="I17" s="167" t="s">
        <v>28</v>
      </c>
      <c r="J17" s="167" t="s">
        <v>28</v>
      </c>
      <c r="K17" s="167" t="s">
        <v>28</v>
      </c>
      <c r="L17" s="167" t="s">
        <v>28</v>
      </c>
      <c r="M17" s="167" t="s">
        <v>28</v>
      </c>
      <c r="N17" s="167" t="s">
        <v>28</v>
      </c>
      <c r="O17" s="167" t="s">
        <v>28</v>
      </c>
      <c r="P17" s="167" t="s">
        <v>28</v>
      </c>
      <c r="Q17" s="167" t="s">
        <v>28</v>
      </c>
      <c r="R17" s="167" t="s">
        <v>28</v>
      </c>
      <c r="S17" s="167" t="s">
        <v>28</v>
      </c>
      <c r="T17" s="167" t="s">
        <v>28</v>
      </c>
      <c r="U17" s="167" t="s">
        <v>28</v>
      </c>
      <c r="V17" s="167" t="s">
        <v>28</v>
      </c>
      <c r="W17" s="167" t="s">
        <v>28</v>
      </c>
      <c r="X17" s="167" t="s">
        <v>28</v>
      </c>
      <c r="Y17" s="167" t="s">
        <v>28</v>
      </c>
      <c r="Z17" s="167" t="s">
        <v>28</v>
      </c>
      <c r="AA17" s="167" t="s">
        <v>28</v>
      </c>
      <c r="AB17" s="167" t="s">
        <v>28</v>
      </c>
      <c r="AC17" s="167" t="s">
        <v>28</v>
      </c>
      <c r="AD17" s="167" t="s">
        <v>28</v>
      </c>
      <c r="AE17" s="167" t="s">
        <v>28</v>
      </c>
      <c r="AF17" s="167" t="s">
        <v>28</v>
      </c>
      <c r="AG17" s="167" t="s">
        <v>28</v>
      </c>
      <c r="AH17" s="167" t="s">
        <v>28</v>
      </c>
      <c r="AI17" s="166">
        <v>21.9</v>
      </c>
      <c r="AJ17" s="166">
        <v>31.3</v>
      </c>
      <c r="AK17" s="166">
        <v>59.2</v>
      </c>
      <c r="AL17" s="166">
        <v>64.2</v>
      </c>
      <c r="AM17" s="166">
        <v>100.6</v>
      </c>
      <c r="AN17" s="166">
        <v>79</v>
      </c>
      <c r="AO17" s="166">
        <v>341.2</v>
      </c>
      <c r="AP17" s="166">
        <v>502.6</v>
      </c>
      <c r="AQ17" s="166">
        <v>902.8</v>
      </c>
      <c r="AR17" s="166">
        <v>683.65</v>
      </c>
    </row>
    <row r="18" spans="2:57" ht="9" customHeight="1" thickBot="1">
      <c r="B18" s="168"/>
      <c r="C18" s="168"/>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row>
    <row r="19" spans="2:57" ht="20.25" customHeight="1">
      <c r="B19" s="156" t="s">
        <v>31</v>
      </c>
      <c r="C19" s="153" t="s">
        <v>292</v>
      </c>
      <c r="D19" s="150"/>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0"/>
      <c r="AT19" s="150"/>
      <c r="AU19" s="150"/>
      <c r="AV19" s="150"/>
      <c r="AW19" s="150"/>
      <c r="AX19" s="150"/>
      <c r="AY19" s="150"/>
      <c r="AZ19" s="150"/>
      <c r="BA19" s="150"/>
      <c r="BB19" s="150"/>
      <c r="BC19" s="150"/>
      <c r="BD19" s="150"/>
      <c r="BE19" s="150"/>
    </row>
    <row r="20" spans="2:57" ht="18" customHeight="1">
      <c r="B20" s="156" t="s">
        <v>32</v>
      </c>
      <c r="C20" s="153" t="s">
        <v>380</v>
      </c>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row>
    <row r="21" spans="2:57" ht="18" customHeight="1">
      <c r="B21" s="156" t="s">
        <v>33</v>
      </c>
      <c r="C21" s="153" t="s">
        <v>293</v>
      </c>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row>
    <row r="22" spans="2:57" ht="18" customHeight="1">
      <c r="B22" s="51" t="s">
        <v>268</v>
      </c>
      <c r="C22" s="153" t="s">
        <v>291</v>
      </c>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row>
    <row r="23" spans="2:57" ht="18" customHeight="1"/>
  </sheetData>
  <mergeCells count="1">
    <mergeCell ref="M3:N3"/>
  </mergeCells>
  <phoneticPr fontId="2" type="noConversion"/>
  <printOptions verticalCentered="1"/>
  <pageMargins left="0.25" right="0.25" top="0" bottom="0" header="0" footer="0"/>
  <pageSetup paperSize="120" scale="60" orientation="landscape" horizontalDpi="300" verticalDpi="300" r:id="rId1"/>
  <headerFooter alignWithMargins="0"/>
  <ignoredErrors>
    <ignoredError sqref="D5:AR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36"/>
  <sheetViews>
    <sheetView zoomScale="80" zoomScaleNormal="80" zoomScaleSheetLayoutView="100" workbookViewId="0">
      <selection sqref="A1:A1048576"/>
    </sheetView>
  </sheetViews>
  <sheetFormatPr baseColWidth="10" defaultColWidth="14.6640625" defaultRowHeight="19.899999999999999" customHeight="1"/>
  <cols>
    <col min="1" max="1" width="3.77734375" style="138" customWidth="1"/>
    <col min="2" max="2" width="19.6640625" style="138" customWidth="1"/>
    <col min="3" max="3" width="71.44140625" style="138" customWidth="1"/>
    <col min="4" max="16" width="14.6640625" style="138" customWidth="1"/>
    <col min="17" max="16384" width="14.6640625" style="138"/>
  </cols>
  <sheetData>
    <row r="1" spans="2:45" ht="18" customHeight="1">
      <c r="B1" s="24" t="s">
        <v>465</v>
      </c>
      <c r="C1" s="25"/>
      <c r="D1" s="25"/>
      <c r="E1" s="26"/>
      <c r="F1" s="25"/>
      <c r="G1" s="26"/>
      <c r="H1" s="25"/>
      <c r="I1" s="26"/>
    </row>
    <row r="2" spans="2:45" ht="18" customHeight="1">
      <c r="B2" s="52" t="s">
        <v>334</v>
      </c>
      <c r="C2" s="25"/>
      <c r="D2" s="25"/>
      <c r="E2" s="25"/>
      <c r="F2" s="25"/>
      <c r="G2" s="25"/>
      <c r="H2" s="25"/>
      <c r="I2" s="25"/>
    </row>
    <row r="3" spans="2:45" ht="18" customHeight="1">
      <c r="B3" s="75" t="s">
        <v>332</v>
      </c>
      <c r="C3" s="89"/>
      <c r="D3" s="29"/>
      <c r="E3" s="89"/>
      <c r="F3" s="89"/>
      <c r="G3" s="89"/>
      <c r="H3" s="89"/>
      <c r="I3" s="29"/>
    </row>
    <row r="4" spans="2:45" ht="18" customHeight="1" thickBot="1">
      <c r="H4" s="30"/>
      <c r="I4" s="148"/>
      <c r="L4" s="148"/>
      <c r="M4" s="170"/>
      <c r="N4" s="170"/>
      <c r="O4" s="170"/>
      <c r="R4" s="170"/>
      <c r="W4" s="170" t="s">
        <v>440</v>
      </c>
    </row>
    <row r="5" spans="2:45" s="10" customFormat="1" ht="30" customHeight="1" thickBot="1">
      <c r="B5" s="34" t="s">
        <v>267</v>
      </c>
      <c r="C5" s="35"/>
      <c r="D5" s="189" t="s">
        <v>0</v>
      </c>
      <c r="E5" s="189" t="s">
        <v>1</v>
      </c>
      <c r="F5" s="189" t="s">
        <v>2</v>
      </c>
      <c r="G5" s="189" t="s">
        <v>3</v>
      </c>
      <c r="H5" s="189" t="s">
        <v>4</v>
      </c>
      <c r="I5" s="189" t="s">
        <v>9</v>
      </c>
      <c r="J5" s="189" t="s">
        <v>29</v>
      </c>
      <c r="K5" s="190">
        <v>2008</v>
      </c>
      <c r="L5" s="190">
        <v>2009</v>
      </c>
      <c r="M5" s="190">
        <v>2010</v>
      </c>
      <c r="N5" s="190">
        <v>2011</v>
      </c>
      <c r="O5" s="190">
        <v>2012</v>
      </c>
      <c r="P5" s="190">
        <v>2013</v>
      </c>
      <c r="Q5" s="190">
        <v>2014</v>
      </c>
      <c r="R5" s="190">
        <v>2015</v>
      </c>
      <c r="S5" s="190">
        <v>2016</v>
      </c>
      <c r="T5" s="190">
        <v>2017</v>
      </c>
      <c r="U5" s="190">
        <v>2018</v>
      </c>
      <c r="V5" s="190">
        <v>2019</v>
      </c>
      <c r="W5" s="190">
        <v>2020</v>
      </c>
      <c r="X5" s="171"/>
      <c r="Y5" s="171"/>
      <c r="Z5" s="171"/>
      <c r="AA5" s="171"/>
      <c r="AB5" s="171"/>
      <c r="AC5" s="171"/>
      <c r="AD5" s="171"/>
      <c r="AE5" s="171"/>
      <c r="AF5" s="171"/>
      <c r="AG5" s="171"/>
      <c r="AH5" s="171"/>
      <c r="AI5" s="171"/>
      <c r="AJ5" s="171"/>
      <c r="AK5" s="171"/>
      <c r="AL5" s="171"/>
      <c r="AM5" s="171"/>
      <c r="AN5" s="171"/>
      <c r="AO5" s="171"/>
      <c r="AP5" s="171"/>
      <c r="AQ5" s="171"/>
      <c r="AR5" s="171"/>
      <c r="AS5" s="171"/>
    </row>
    <row r="6" spans="2:45" ht="19.899999999999999" customHeight="1">
      <c r="B6" s="130"/>
      <c r="C6" s="130"/>
      <c r="D6" s="150"/>
      <c r="E6" s="150"/>
      <c r="F6" s="150"/>
      <c r="G6" s="150"/>
      <c r="H6" s="150"/>
    </row>
    <row r="7" spans="2:45" ht="19.899999999999999" customHeight="1">
      <c r="B7" s="65" t="s">
        <v>7</v>
      </c>
      <c r="C7" s="39"/>
      <c r="D7" s="42">
        <v>4745.3999999999996</v>
      </c>
      <c r="E7" s="42">
        <v>4848.7</v>
      </c>
      <c r="F7" s="42">
        <v>5899.7</v>
      </c>
      <c r="G7" s="42">
        <v>7403</v>
      </c>
      <c r="H7" s="42">
        <v>9297.4</v>
      </c>
      <c r="I7" s="42">
        <v>10905</v>
      </c>
      <c r="J7" s="42">
        <v>14279.517246210002</v>
      </c>
      <c r="K7" s="42">
        <v>17528.433300000001</v>
      </c>
      <c r="L7" s="42">
        <v>21801.232599999999</v>
      </c>
      <c r="M7" s="42">
        <v>28161.705900000001</v>
      </c>
      <c r="N7" s="42">
        <v>28924.984499999999</v>
      </c>
      <c r="O7" s="42">
        <v>34574.461199999998</v>
      </c>
      <c r="P7" s="42">
        <v>41015.669800000003</v>
      </c>
      <c r="Q7" s="220">
        <v>46370.374420113018</v>
      </c>
      <c r="R7" s="220">
        <v>56577.668721259193</v>
      </c>
      <c r="S7" s="220">
        <v>64928.473187094656</v>
      </c>
      <c r="T7" s="220">
        <v>70601.923430484792</v>
      </c>
      <c r="U7" s="220">
        <v>62296.459888440266</v>
      </c>
      <c r="V7" s="220">
        <v>64265.088391454963</v>
      </c>
      <c r="W7" s="220">
        <v>78802.853869252271</v>
      </c>
      <c r="X7" s="215"/>
      <c r="Y7" s="215"/>
      <c r="Z7" s="215"/>
      <c r="AA7" s="215"/>
      <c r="AB7" s="215"/>
      <c r="AC7" s="215"/>
      <c r="AD7" s="215"/>
      <c r="AE7" s="215"/>
      <c r="AF7" s="215"/>
      <c r="AG7" s="215"/>
      <c r="AH7" s="215"/>
      <c r="AI7" s="215"/>
      <c r="AJ7" s="215"/>
      <c r="AK7" s="215"/>
      <c r="AL7" s="215"/>
      <c r="AM7" s="215"/>
    </row>
    <row r="8" spans="2:45" ht="19.899999999999999" customHeight="1">
      <c r="B8" s="165" t="s">
        <v>6</v>
      </c>
      <c r="C8" s="150"/>
      <c r="D8" s="166">
        <v>4235.3999999999996</v>
      </c>
      <c r="E8" s="166">
        <v>4399.3</v>
      </c>
      <c r="F8" s="166">
        <v>5479.8</v>
      </c>
      <c r="G8" s="166">
        <v>6918.3</v>
      </c>
      <c r="H8" s="166">
        <v>8312.5</v>
      </c>
      <c r="I8" s="166">
        <v>9861.7999999999993</v>
      </c>
      <c r="J8" s="166">
        <v>12817.317246210001</v>
      </c>
      <c r="K8" s="166">
        <v>15613.4064</v>
      </c>
      <c r="L8" s="166">
        <v>19103.3033</v>
      </c>
      <c r="M8" s="166">
        <v>25833.274300000001</v>
      </c>
      <c r="N8" s="166">
        <v>25839.2647</v>
      </c>
      <c r="O8" s="166">
        <v>31597.094099999998</v>
      </c>
      <c r="P8" s="166">
        <v>37723.3361</v>
      </c>
      <c r="Q8" s="221">
        <v>42287.774975577704</v>
      </c>
      <c r="R8" s="221">
        <v>51688.897511851821</v>
      </c>
      <c r="S8" s="221">
        <v>57538.659834534774</v>
      </c>
      <c r="T8" s="221">
        <v>60691.00065497672</v>
      </c>
      <c r="U8" s="221">
        <v>53126.382428001314</v>
      </c>
      <c r="V8" s="221">
        <v>54668.094310113796</v>
      </c>
      <c r="W8" s="221">
        <v>68405.500732141954</v>
      </c>
      <c r="X8" s="215"/>
      <c r="Y8" s="215"/>
      <c r="Z8" s="215"/>
      <c r="AA8" s="215"/>
      <c r="AB8" s="215"/>
      <c r="AC8" s="215"/>
      <c r="AD8" s="215"/>
      <c r="AE8" s="215"/>
      <c r="AF8" s="215"/>
      <c r="AG8" s="215"/>
      <c r="AH8" s="215"/>
      <c r="AI8" s="215"/>
      <c r="AJ8" s="215"/>
      <c r="AK8" s="215"/>
      <c r="AL8" s="215"/>
      <c r="AM8" s="215"/>
    </row>
    <row r="9" spans="2:45" ht="19.899999999999999" customHeight="1">
      <c r="B9" s="165" t="s">
        <v>243</v>
      </c>
      <c r="C9" s="150"/>
      <c r="D9" s="166">
        <v>510</v>
      </c>
      <c r="E9" s="166">
        <v>449.4</v>
      </c>
      <c r="F9" s="166">
        <v>419.9</v>
      </c>
      <c r="G9" s="166">
        <v>484.7</v>
      </c>
      <c r="H9" s="166">
        <v>984.9</v>
      </c>
      <c r="I9" s="166">
        <v>1043.2</v>
      </c>
      <c r="J9" s="166">
        <v>1462.2</v>
      </c>
      <c r="K9" s="166">
        <v>1915.0269000000001</v>
      </c>
      <c r="L9" s="166">
        <v>2697.9292999999998</v>
      </c>
      <c r="M9" s="166">
        <v>2328.4315999999999</v>
      </c>
      <c r="N9" s="166">
        <v>3085.7197999999999</v>
      </c>
      <c r="O9" s="166">
        <v>2977.3670999999999</v>
      </c>
      <c r="P9" s="166">
        <v>3292.3337000000001</v>
      </c>
      <c r="Q9" s="221">
        <v>4082.5994445353099</v>
      </c>
      <c r="R9" s="221">
        <v>4888.7712094073695</v>
      </c>
      <c r="S9" s="221">
        <v>7389.8133525598805</v>
      </c>
      <c r="T9" s="221">
        <v>9910.9227755080701</v>
      </c>
      <c r="U9" s="221">
        <v>9170.0774604389535</v>
      </c>
      <c r="V9" s="221">
        <v>9596.9940813411704</v>
      </c>
      <c r="W9" s="221">
        <v>10397.35313711032</v>
      </c>
      <c r="X9" s="215"/>
      <c r="Y9" s="215"/>
      <c r="Z9" s="215"/>
      <c r="AA9" s="215"/>
      <c r="AB9" s="215"/>
      <c r="AC9" s="215"/>
      <c r="AD9" s="215"/>
      <c r="AE9" s="215"/>
      <c r="AF9" s="215"/>
      <c r="AG9" s="215"/>
      <c r="AH9" s="215"/>
      <c r="AI9" s="215"/>
      <c r="AJ9" s="215"/>
      <c r="AK9" s="215"/>
      <c r="AL9" s="215"/>
      <c r="AM9" s="215"/>
    </row>
    <row r="10" spans="2:45" ht="19.899999999999999" customHeight="1">
      <c r="B10" s="165"/>
      <c r="C10" s="150"/>
      <c r="D10" s="166"/>
      <c r="E10" s="166"/>
      <c r="F10" s="166"/>
      <c r="G10" s="166"/>
      <c r="H10" s="166"/>
      <c r="I10" s="166"/>
      <c r="J10" s="166"/>
      <c r="K10" s="166"/>
      <c r="L10" s="166"/>
      <c r="M10" s="166"/>
      <c r="N10" s="166"/>
      <c r="O10" s="166"/>
      <c r="P10" s="166"/>
      <c r="Q10" s="221"/>
      <c r="R10" s="221"/>
      <c r="S10" s="221"/>
      <c r="T10" s="221"/>
      <c r="U10" s="221"/>
      <c r="V10" s="221"/>
      <c r="W10" s="221"/>
      <c r="X10" s="215"/>
      <c r="Y10" s="215"/>
      <c r="Z10" s="215"/>
      <c r="AA10" s="215"/>
      <c r="AB10" s="215"/>
      <c r="AC10" s="215"/>
      <c r="AD10" s="215"/>
      <c r="AE10" s="215"/>
      <c r="AF10" s="215"/>
      <c r="AG10" s="215"/>
      <c r="AH10" s="215"/>
      <c r="AI10" s="215"/>
      <c r="AJ10" s="215"/>
      <c r="AK10" s="215"/>
      <c r="AL10" s="215"/>
      <c r="AM10" s="215"/>
    </row>
    <row r="11" spans="2:45" ht="19.899999999999999" customHeight="1">
      <c r="B11" s="65" t="s">
        <v>10</v>
      </c>
      <c r="C11" s="39"/>
      <c r="D11" s="42">
        <v>24244.1</v>
      </c>
      <c r="E11" s="42">
        <v>26595.8</v>
      </c>
      <c r="F11" s="42">
        <v>30025.9</v>
      </c>
      <c r="G11" s="42">
        <v>34166.6</v>
      </c>
      <c r="H11" s="42">
        <v>38738.9</v>
      </c>
      <c r="I11" s="42">
        <v>42994.8</v>
      </c>
      <c r="J11" s="42">
        <v>50679.817246209997</v>
      </c>
      <c r="K11" s="42">
        <v>53760.1152</v>
      </c>
      <c r="L11" s="42">
        <v>58806.892778142661</v>
      </c>
      <c r="M11" s="42">
        <v>72011.381749831824</v>
      </c>
      <c r="N11" s="42">
        <v>80580.925983897818</v>
      </c>
      <c r="O11" s="42">
        <v>90387.863136695771</v>
      </c>
      <c r="P11" s="42">
        <v>107435.37779622379</v>
      </c>
      <c r="Q11" s="220">
        <v>121728.14590030404</v>
      </c>
      <c r="R11" s="220">
        <v>143130.849905635</v>
      </c>
      <c r="S11" s="220">
        <v>159981.8058702361</v>
      </c>
      <c r="T11" s="220">
        <v>180568.20689573602</v>
      </c>
      <c r="U11" s="220">
        <v>148266.07998346453</v>
      </c>
      <c r="V11" s="220">
        <v>152617.51540170293</v>
      </c>
      <c r="W11" s="220">
        <v>178374.26014492492</v>
      </c>
      <c r="X11" s="215"/>
      <c r="Y11" s="215"/>
      <c r="Z11" s="215"/>
      <c r="AA11" s="215"/>
      <c r="AB11" s="215"/>
      <c r="AC11" s="215"/>
      <c r="AD11" s="215"/>
      <c r="AE11" s="215"/>
      <c r="AF11" s="215"/>
      <c r="AG11" s="215"/>
      <c r="AH11" s="215"/>
      <c r="AI11" s="215"/>
      <c r="AJ11" s="215"/>
      <c r="AK11" s="215"/>
      <c r="AL11" s="215"/>
      <c r="AM11" s="215"/>
    </row>
    <row r="12" spans="2:45" ht="19.899999999999999" customHeight="1">
      <c r="B12" s="165" t="s">
        <v>244</v>
      </c>
      <c r="C12" s="150"/>
      <c r="D12" s="166">
        <v>15553.6</v>
      </c>
      <c r="E12" s="166">
        <v>17974.3</v>
      </c>
      <c r="F12" s="166">
        <v>20160.3</v>
      </c>
      <c r="G12" s="166">
        <v>23053.8</v>
      </c>
      <c r="H12" s="166">
        <v>24474.5</v>
      </c>
      <c r="I12" s="166">
        <v>26000.5</v>
      </c>
      <c r="J12" s="166">
        <v>29363.7</v>
      </c>
      <c r="K12" s="166">
        <v>29724.947400000001</v>
      </c>
      <c r="L12" s="166">
        <v>30585.256178142659</v>
      </c>
      <c r="M12" s="166">
        <v>35438.215049831822</v>
      </c>
      <c r="N12" s="166">
        <v>42792.569983897825</v>
      </c>
      <c r="O12" s="166">
        <v>48828.499936695785</v>
      </c>
      <c r="P12" s="166">
        <v>57553.594196223785</v>
      </c>
      <c r="Q12" s="221">
        <v>67103.219305267179</v>
      </c>
      <c r="R12" s="221">
        <v>78822.084178575955</v>
      </c>
      <c r="S12" s="221">
        <v>86499.039024604295</v>
      </c>
      <c r="T12" s="221">
        <v>102072.556279339</v>
      </c>
      <c r="U12" s="221">
        <v>75232.827324004757</v>
      </c>
      <c r="V12" s="221">
        <v>81337.974794177702</v>
      </c>
      <c r="W12" s="221">
        <v>88035.146145720995</v>
      </c>
      <c r="X12" s="215"/>
      <c r="Y12" s="215"/>
      <c r="Z12" s="215"/>
      <c r="AA12" s="215"/>
      <c r="AB12" s="215"/>
      <c r="AC12" s="215"/>
      <c r="AD12" s="215"/>
      <c r="AE12" s="215"/>
      <c r="AF12" s="215"/>
      <c r="AG12" s="215"/>
      <c r="AH12" s="215"/>
      <c r="AI12" s="215"/>
      <c r="AJ12" s="215"/>
      <c r="AK12" s="215"/>
      <c r="AL12" s="215"/>
      <c r="AM12" s="215"/>
    </row>
    <row r="13" spans="2:45" ht="19.899999999999999" customHeight="1">
      <c r="B13" s="165" t="s">
        <v>245</v>
      </c>
      <c r="C13" s="150"/>
      <c r="D13" s="166">
        <v>1561.2</v>
      </c>
      <c r="E13" s="166">
        <v>1094.0999999999999</v>
      </c>
      <c r="F13" s="166">
        <v>701</v>
      </c>
      <c r="G13" s="166">
        <v>125.1</v>
      </c>
      <c r="H13" s="166">
        <v>129.30000000000001</v>
      </c>
      <c r="I13" s="166">
        <v>20.399999999999999</v>
      </c>
      <c r="J13" s="166">
        <v>87</v>
      </c>
      <c r="K13" s="166">
        <v>469.48559999999998</v>
      </c>
      <c r="L13" s="166">
        <v>357.1</v>
      </c>
      <c r="M13" s="166">
        <v>1465</v>
      </c>
      <c r="N13" s="166">
        <v>105.8329</v>
      </c>
      <c r="O13" s="166">
        <v>409.4058</v>
      </c>
      <c r="P13" s="166">
        <v>1373.8751</v>
      </c>
      <c r="Q13" s="221">
        <v>-132.27515982000023</v>
      </c>
      <c r="R13" s="221">
        <v>-343.28811427000073</v>
      </c>
      <c r="S13" s="221">
        <v>-151.26344330999927</v>
      </c>
      <c r="T13" s="222">
        <v>-129.96167703606807</v>
      </c>
      <c r="U13" s="222">
        <v>2269.7127373715598</v>
      </c>
      <c r="V13" s="222">
        <v>-1254.6264457058578</v>
      </c>
      <c r="W13" s="222">
        <v>13.910615235099613</v>
      </c>
      <c r="X13" s="215"/>
      <c r="Y13" s="215"/>
      <c r="Z13" s="215"/>
      <c r="AA13" s="215"/>
      <c r="AB13" s="215"/>
      <c r="AC13" s="215"/>
      <c r="AD13" s="215"/>
      <c r="AE13" s="215"/>
      <c r="AF13" s="215"/>
      <c r="AG13" s="215"/>
      <c r="AH13" s="215"/>
      <c r="AI13" s="215"/>
      <c r="AJ13" s="215"/>
      <c r="AK13" s="215"/>
      <c r="AL13" s="215"/>
      <c r="AM13" s="215"/>
    </row>
    <row r="14" spans="2:45" ht="19.899999999999999" customHeight="1">
      <c r="B14" s="165" t="s">
        <v>246</v>
      </c>
      <c r="C14" s="150"/>
      <c r="D14" s="166">
        <v>2383.9</v>
      </c>
      <c r="E14" s="166">
        <v>2678.7</v>
      </c>
      <c r="F14" s="166">
        <v>3264.9</v>
      </c>
      <c r="G14" s="166">
        <v>3584.7</v>
      </c>
      <c r="H14" s="166">
        <v>4837.7</v>
      </c>
      <c r="I14" s="166">
        <v>6068.9</v>
      </c>
      <c r="J14" s="166">
        <v>6949.6</v>
      </c>
      <c r="K14" s="166">
        <v>6037.2488999999996</v>
      </c>
      <c r="L14" s="166">
        <v>6063.3040000000001</v>
      </c>
      <c r="M14" s="166">
        <v>6946.4607999999998</v>
      </c>
      <c r="N14" s="166">
        <v>8757.5385999999999</v>
      </c>
      <c r="O14" s="166">
        <v>6575.4961999999996</v>
      </c>
      <c r="P14" s="166">
        <v>7492.2386999999999</v>
      </c>
      <c r="Q14" s="221">
        <v>8386.8273347438408</v>
      </c>
      <c r="R14" s="221">
        <v>8074.38512006978</v>
      </c>
      <c r="S14" s="221">
        <v>8705.5571018471401</v>
      </c>
      <c r="T14" s="221">
        <v>8023.6888629483001</v>
      </c>
      <c r="U14" s="221">
        <v>8467.0800336479333</v>
      </c>
      <c r="V14" s="221">
        <v>8269.0786617761096</v>
      </c>
      <c r="W14" s="221">
        <v>11522.349514716527</v>
      </c>
      <c r="X14" s="215"/>
      <c r="Y14" s="215"/>
      <c r="Z14" s="215"/>
      <c r="AA14" s="215"/>
      <c r="AB14" s="215"/>
      <c r="AC14" s="215"/>
      <c r="AD14" s="215"/>
      <c r="AE14" s="215"/>
      <c r="AF14" s="215"/>
      <c r="AG14" s="215"/>
      <c r="AH14" s="215"/>
      <c r="AI14" s="215"/>
      <c r="AJ14" s="215"/>
      <c r="AK14" s="215"/>
      <c r="AL14" s="215"/>
      <c r="AM14" s="215"/>
    </row>
    <row r="15" spans="2:45" ht="19.899999999999999" customHeight="1">
      <c r="B15" s="165"/>
      <c r="C15" s="150"/>
      <c r="D15" s="166"/>
      <c r="E15" s="166"/>
      <c r="F15" s="166"/>
      <c r="G15" s="166"/>
      <c r="H15" s="166"/>
      <c r="I15" s="166"/>
      <c r="J15" s="166"/>
      <c r="K15" s="166"/>
      <c r="L15" s="166"/>
      <c r="M15" s="166"/>
      <c r="N15" s="166"/>
      <c r="O15" s="166"/>
      <c r="P15" s="166"/>
      <c r="Q15" s="166"/>
      <c r="R15" s="166"/>
      <c r="S15" s="166"/>
      <c r="T15" s="166"/>
      <c r="U15" s="166"/>
      <c r="V15" s="166"/>
      <c r="W15" s="166"/>
      <c r="X15" s="215"/>
      <c r="Y15" s="215"/>
      <c r="Z15" s="215"/>
      <c r="AA15" s="215"/>
      <c r="AB15" s="215"/>
      <c r="AC15" s="215"/>
      <c r="AD15" s="215"/>
      <c r="AE15" s="215"/>
      <c r="AF15" s="215"/>
      <c r="AG15" s="215"/>
      <c r="AH15" s="215"/>
      <c r="AI15" s="215"/>
      <c r="AJ15" s="215"/>
      <c r="AK15" s="215"/>
      <c r="AL15" s="215"/>
      <c r="AM15" s="215"/>
    </row>
    <row r="16" spans="2:45" ht="19.899999999999999" customHeight="1">
      <c r="B16" s="65" t="s">
        <v>8</v>
      </c>
      <c r="C16" s="39"/>
      <c r="D16" s="42">
        <v>24417.1</v>
      </c>
      <c r="E16" s="42">
        <v>26719.200000000001</v>
      </c>
      <c r="F16" s="42">
        <v>30222.2</v>
      </c>
      <c r="G16" s="42">
        <v>34370.400000000001</v>
      </c>
      <c r="H16" s="42">
        <v>38969</v>
      </c>
      <c r="I16" s="42">
        <v>43328</v>
      </c>
      <c r="J16" s="42">
        <v>51080.017246209994</v>
      </c>
      <c r="K16" s="42">
        <v>54666.4476</v>
      </c>
      <c r="L16" s="42">
        <v>60396.494078142663</v>
      </c>
      <c r="M16" s="42">
        <v>73920.012149831819</v>
      </c>
      <c r="N16" s="42">
        <v>81918.543883897815</v>
      </c>
      <c r="O16" s="42">
        <v>91936.081436695764</v>
      </c>
      <c r="P16" s="42">
        <v>109480.35839622379</v>
      </c>
      <c r="Q16" s="42">
        <v>123486.3059485343</v>
      </c>
      <c r="R16" s="42">
        <v>145596.94092202687</v>
      </c>
      <c r="S16" s="42">
        <v>162482.18077465447</v>
      </c>
      <c r="T16" s="42">
        <v>181429.94028192188</v>
      </c>
      <c r="U16" s="42">
        <v>149581.65694776169</v>
      </c>
      <c r="V16" s="42">
        <v>153059.43586755786</v>
      </c>
      <c r="W16" s="42">
        <v>179020.59599991169</v>
      </c>
      <c r="X16" s="215"/>
      <c r="Y16" s="215"/>
      <c r="Z16" s="215"/>
      <c r="AA16" s="215"/>
      <c r="AB16" s="215"/>
      <c r="AC16" s="215"/>
      <c r="AD16" s="215"/>
      <c r="AE16" s="215"/>
      <c r="AF16" s="215"/>
      <c r="AG16" s="215"/>
      <c r="AH16" s="215"/>
      <c r="AI16" s="215"/>
      <c r="AJ16" s="215"/>
      <c r="AK16" s="215"/>
      <c r="AL16" s="215"/>
      <c r="AM16" s="215"/>
    </row>
    <row r="17" spans="2:39" ht="19.899999999999999" customHeight="1">
      <c r="B17" s="165" t="s">
        <v>247</v>
      </c>
      <c r="C17" s="150"/>
      <c r="D17" s="166">
        <v>173</v>
      </c>
      <c r="E17" s="166">
        <v>123.4</v>
      </c>
      <c r="F17" s="166">
        <v>196.3</v>
      </c>
      <c r="G17" s="166">
        <v>203.8</v>
      </c>
      <c r="H17" s="166">
        <v>230.1</v>
      </c>
      <c r="I17" s="166">
        <v>333.2</v>
      </c>
      <c r="J17" s="166">
        <v>400.2</v>
      </c>
      <c r="K17" s="166">
        <v>906.33240000000001</v>
      </c>
      <c r="L17" s="166">
        <v>1589.6013</v>
      </c>
      <c r="M17" s="166">
        <v>1908.6304</v>
      </c>
      <c r="N17" s="166">
        <v>1337.6179</v>
      </c>
      <c r="O17" s="166">
        <v>1548.2183</v>
      </c>
      <c r="P17" s="166">
        <v>2044.9806000000001</v>
      </c>
      <c r="Q17" s="166">
        <v>1758.1600482302599</v>
      </c>
      <c r="R17" s="166">
        <v>2466.0910163919361</v>
      </c>
      <c r="S17" s="166">
        <v>2500.374904418351</v>
      </c>
      <c r="T17" s="166">
        <v>861.73338618586502</v>
      </c>
      <c r="U17" s="166">
        <v>1315.5769642971509</v>
      </c>
      <c r="V17" s="166">
        <v>441.92046585492301</v>
      </c>
      <c r="W17" s="166">
        <v>646.33585498677087</v>
      </c>
      <c r="X17" s="215"/>
      <c r="Y17" s="215"/>
      <c r="Z17" s="215"/>
      <c r="AA17" s="215"/>
      <c r="AB17" s="215"/>
      <c r="AC17" s="215"/>
      <c r="AD17" s="215"/>
      <c r="AE17" s="215"/>
      <c r="AF17" s="215"/>
      <c r="AG17" s="215"/>
      <c r="AH17" s="215"/>
      <c r="AI17" s="215"/>
      <c r="AJ17" s="215"/>
      <c r="AK17" s="215"/>
      <c r="AL17" s="215"/>
      <c r="AM17" s="215"/>
    </row>
    <row r="18" spans="2:39" ht="11.25" customHeight="1" thickBot="1">
      <c r="B18" s="154"/>
      <c r="C18" s="154"/>
      <c r="D18" s="154"/>
      <c r="E18" s="154"/>
      <c r="F18" s="154"/>
      <c r="G18" s="154"/>
      <c r="H18" s="154"/>
      <c r="I18" s="154"/>
      <c r="J18" s="154"/>
      <c r="K18" s="154"/>
      <c r="L18" s="154"/>
      <c r="M18" s="154"/>
      <c r="N18" s="154"/>
      <c r="O18" s="154"/>
      <c r="P18" s="154"/>
      <c r="Q18" s="154"/>
      <c r="R18" s="154"/>
      <c r="S18" s="154"/>
      <c r="T18" s="154"/>
      <c r="U18" s="154"/>
      <c r="V18" s="154"/>
      <c r="W18" s="154"/>
    </row>
    <row r="19" spans="2:39" ht="18" customHeight="1">
      <c r="B19" s="50" t="s">
        <v>269</v>
      </c>
      <c r="C19" s="50" t="s">
        <v>274</v>
      </c>
      <c r="D19" s="130"/>
      <c r="E19" s="155"/>
      <c r="F19" s="155"/>
      <c r="G19" s="155"/>
      <c r="H19" s="155"/>
      <c r="I19" s="155"/>
      <c r="J19" s="155"/>
      <c r="K19" s="155"/>
      <c r="L19" s="155"/>
      <c r="M19" s="155"/>
    </row>
    <row r="20" spans="2:39" ht="18" customHeight="1">
      <c r="B20" s="51" t="s">
        <v>268</v>
      </c>
      <c r="C20" s="66" t="s">
        <v>381</v>
      </c>
      <c r="D20" s="155"/>
      <c r="E20" s="155"/>
      <c r="F20" s="155"/>
      <c r="G20" s="155"/>
      <c r="H20" s="155"/>
      <c r="I20" s="155"/>
      <c r="J20" s="155"/>
      <c r="K20" s="155"/>
      <c r="L20" s="155"/>
    </row>
    <row r="21" spans="2:39" ht="18" customHeight="1">
      <c r="Q21" s="215"/>
      <c r="R21" s="215"/>
      <c r="S21" s="215"/>
      <c r="T21" s="215"/>
      <c r="U21" s="215"/>
    </row>
    <row r="22" spans="2:39" ht="18" customHeight="1"/>
    <row r="23" spans="2:39" ht="18" customHeight="1"/>
    <row r="24" spans="2:39" ht="18" customHeight="1">
      <c r="D24" s="215"/>
      <c r="E24" s="215"/>
      <c r="F24" s="215"/>
      <c r="G24" s="215"/>
      <c r="H24" s="215"/>
      <c r="I24" s="215"/>
      <c r="J24" s="215"/>
      <c r="K24" s="215"/>
      <c r="L24" s="215"/>
      <c r="M24" s="215"/>
      <c r="N24" s="215"/>
      <c r="O24" s="215"/>
      <c r="P24" s="215"/>
      <c r="Q24" s="215"/>
      <c r="R24" s="215"/>
      <c r="S24" s="215"/>
      <c r="T24" s="215"/>
      <c r="U24" s="215"/>
      <c r="V24" s="215"/>
    </row>
    <row r="25" spans="2:39" ht="19.899999999999999" customHeight="1">
      <c r="I25" s="215"/>
      <c r="J25" s="215"/>
      <c r="K25" s="215"/>
      <c r="L25" s="215"/>
      <c r="M25" s="215"/>
      <c r="N25" s="215"/>
      <c r="O25" s="215"/>
      <c r="P25" s="215"/>
      <c r="Q25" s="215"/>
      <c r="R25" s="215"/>
      <c r="S25" s="215"/>
      <c r="T25" s="215"/>
      <c r="U25" s="215"/>
    </row>
    <row r="26" spans="2:39" ht="19.899999999999999" customHeight="1">
      <c r="I26" s="215"/>
      <c r="J26" s="215"/>
      <c r="K26" s="215"/>
      <c r="L26" s="215"/>
      <c r="M26" s="215"/>
      <c r="N26" s="215"/>
      <c r="O26" s="215"/>
      <c r="P26" s="215"/>
      <c r="Q26" s="215"/>
      <c r="R26" s="215"/>
      <c r="S26" s="215"/>
      <c r="T26" s="215"/>
      <c r="U26" s="215"/>
    </row>
    <row r="27" spans="2:39" ht="19.899999999999999" customHeight="1">
      <c r="I27" s="215"/>
      <c r="J27" s="215"/>
      <c r="K27" s="215"/>
      <c r="L27" s="215"/>
      <c r="M27" s="215"/>
      <c r="N27" s="215"/>
      <c r="O27" s="215"/>
      <c r="P27" s="215"/>
      <c r="Q27" s="215"/>
      <c r="R27" s="215"/>
      <c r="S27" s="215"/>
      <c r="T27" s="215"/>
      <c r="U27" s="215"/>
    </row>
    <row r="28" spans="2:39" ht="19.899999999999999" customHeight="1">
      <c r="I28" s="215"/>
      <c r="J28" s="215"/>
      <c r="K28" s="215"/>
      <c r="L28" s="215"/>
      <c r="M28" s="215"/>
      <c r="N28" s="215"/>
      <c r="O28" s="215"/>
      <c r="P28" s="215"/>
      <c r="Q28" s="215"/>
      <c r="R28" s="215"/>
      <c r="S28" s="215"/>
      <c r="T28" s="215"/>
      <c r="U28" s="215"/>
    </row>
    <row r="29" spans="2:39" ht="19.899999999999999" customHeight="1">
      <c r="I29" s="215"/>
      <c r="J29" s="215"/>
      <c r="K29" s="215"/>
      <c r="L29" s="215"/>
      <c r="M29" s="215"/>
      <c r="N29" s="215"/>
      <c r="O29" s="215"/>
      <c r="P29" s="215"/>
      <c r="Q29" s="215"/>
      <c r="R29" s="215"/>
      <c r="S29" s="215"/>
      <c r="T29" s="215"/>
      <c r="U29" s="215"/>
    </row>
    <row r="30" spans="2:39" ht="19.899999999999999" customHeight="1">
      <c r="I30" s="215"/>
      <c r="J30" s="215"/>
      <c r="K30" s="215"/>
      <c r="L30" s="215"/>
      <c r="M30" s="215"/>
      <c r="N30" s="215"/>
      <c r="O30" s="215"/>
      <c r="P30" s="215"/>
      <c r="Q30" s="215"/>
      <c r="R30" s="215"/>
      <c r="S30" s="215"/>
      <c r="T30" s="215"/>
      <c r="U30" s="215"/>
    </row>
    <row r="31" spans="2:39" ht="19.899999999999999" customHeight="1">
      <c r="I31" s="215"/>
      <c r="J31" s="215"/>
      <c r="K31" s="215"/>
      <c r="L31" s="215"/>
      <c r="M31" s="215"/>
      <c r="N31" s="215"/>
      <c r="O31" s="215"/>
      <c r="P31" s="215"/>
      <c r="Q31" s="215"/>
      <c r="R31" s="215"/>
      <c r="S31" s="215"/>
      <c r="T31" s="215"/>
      <c r="U31" s="215"/>
    </row>
    <row r="32" spans="2:39" ht="19.899999999999999" customHeight="1">
      <c r="I32" s="215"/>
      <c r="J32" s="215"/>
      <c r="K32" s="215"/>
      <c r="L32" s="215"/>
      <c r="M32" s="215"/>
      <c r="N32" s="215"/>
      <c r="O32" s="215"/>
      <c r="P32" s="215"/>
      <c r="Q32" s="215"/>
      <c r="R32" s="215"/>
      <c r="S32" s="215"/>
      <c r="T32" s="215"/>
      <c r="U32" s="215"/>
    </row>
    <row r="33" spans="9:21" ht="19.899999999999999" customHeight="1">
      <c r="I33" s="215"/>
      <c r="J33" s="215"/>
      <c r="K33" s="215"/>
      <c r="L33" s="215"/>
      <c r="M33" s="215"/>
      <c r="N33" s="215"/>
      <c r="O33" s="215"/>
      <c r="P33" s="215"/>
      <c r="Q33" s="215"/>
      <c r="R33" s="215"/>
      <c r="S33" s="215"/>
      <c r="T33" s="215"/>
      <c r="U33" s="215"/>
    </row>
    <row r="34" spans="9:21" ht="19.899999999999999" customHeight="1">
      <c r="I34" s="215"/>
      <c r="J34" s="215"/>
      <c r="K34" s="215"/>
      <c r="L34" s="215"/>
      <c r="M34" s="215"/>
      <c r="N34" s="215"/>
      <c r="O34" s="215"/>
      <c r="P34" s="215"/>
      <c r="Q34" s="215"/>
      <c r="R34" s="215"/>
      <c r="S34" s="215"/>
      <c r="T34" s="215"/>
    </row>
    <row r="35" spans="9:21" ht="19.899999999999999" customHeight="1">
      <c r="I35" s="215"/>
    </row>
    <row r="36" spans="9:21" ht="19.899999999999999" customHeight="1">
      <c r="I36" s="215"/>
    </row>
  </sheetData>
  <phoneticPr fontId="2" type="noConversion"/>
  <printOptions verticalCentered="1"/>
  <pageMargins left="0.25" right="0.25" top="0" bottom="0" header="0" footer="0"/>
  <pageSetup paperSize="120" scale="60" orientation="landscape" horizontalDpi="300" verticalDpi="300" r:id="rId1"/>
  <headerFooter alignWithMargins="0"/>
  <ignoredErrors>
    <ignoredError sqref="D5:N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73"/>
  <sheetViews>
    <sheetView showOutlineSymbols="0"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34.109375" style="27" customWidth="1"/>
    <col min="3" max="3" width="3.77734375" style="27" customWidth="1"/>
    <col min="4" max="4" width="4.21875" style="27" customWidth="1"/>
    <col min="5" max="5" width="68.44140625" style="27" customWidth="1"/>
    <col min="6" max="18" width="14.6640625" style="27" customWidth="1"/>
    <col min="19" max="16384" width="14.6640625" style="27"/>
  </cols>
  <sheetData>
    <row r="1" spans="2:45" ht="18" customHeight="1">
      <c r="B1" s="24" t="s">
        <v>418</v>
      </c>
      <c r="C1" s="25"/>
      <c r="D1" s="25"/>
      <c r="E1" s="25"/>
      <c r="F1" s="26"/>
      <c r="G1" s="25"/>
      <c r="H1" s="26"/>
      <c r="I1" s="25"/>
      <c r="J1" s="26"/>
    </row>
    <row r="2" spans="2:45" ht="18" customHeight="1">
      <c r="B2" s="5" t="s">
        <v>417</v>
      </c>
      <c r="C2" s="25"/>
      <c r="D2" s="25"/>
      <c r="E2" s="25"/>
      <c r="F2" s="25"/>
      <c r="G2" s="25"/>
      <c r="H2" s="25"/>
      <c r="I2" s="25"/>
      <c r="J2" s="25"/>
    </row>
    <row r="3" spans="2:45" ht="18" customHeight="1">
      <c r="B3" s="28" t="s">
        <v>446</v>
      </c>
      <c r="C3" s="28"/>
      <c r="D3" s="29"/>
      <c r="E3" s="29"/>
      <c r="F3" s="288"/>
      <c r="G3" s="288"/>
      <c r="H3" s="288"/>
      <c r="I3" s="288"/>
      <c r="J3" s="29"/>
    </row>
    <row r="4" spans="2:45" ht="18" customHeight="1" thickBot="1">
      <c r="G4" s="287"/>
      <c r="H4" s="287"/>
      <c r="I4" s="287"/>
      <c r="J4" s="30"/>
      <c r="K4" s="31"/>
      <c r="L4" s="31"/>
      <c r="M4" s="32"/>
      <c r="N4" s="33"/>
      <c r="S4" s="33"/>
      <c r="W4" s="33"/>
      <c r="X4" s="33" t="s">
        <v>438</v>
      </c>
    </row>
    <row r="5" spans="2:45" s="38" customFormat="1" ht="30" customHeight="1" thickBot="1">
      <c r="B5" s="34" t="s">
        <v>267</v>
      </c>
      <c r="C5" s="35"/>
      <c r="D5" s="36"/>
      <c r="E5" s="36"/>
      <c r="F5" s="189" t="s">
        <v>0</v>
      </c>
      <c r="G5" s="189" t="s">
        <v>1</v>
      </c>
      <c r="H5" s="189" t="s">
        <v>2</v>
      </c>
      <c r="I5" s="189" t="s">
        <v>3</v>
      </c>
      <c r="J5" s="189" t="s">
        <v>4</v>
      </c>
      <c r="K5" s="189" t="s">
        <v>9</v>
      </c>
      <c r="L5" s="189" t="s">
        <v>29</v>
      </c>
      <c r="M5" s="189" t="s">
        <v>30</v>
      </c>
      <c r="N5" s="189" t="s">
        <v>35</v>
      </c>
      <c r="O5" s="189" t="s">
        <v>83</v>
      </c>
      <c r="P5" s="189" t="s">
        <v>85</v>
      </c>
      <c r="Q5" s="189" t="s">
        <v>310</v>
      </c>
      <c r="R5" s="189" t="s">
        <v>351</v>
      </c>
      <c r="S5" s="191">
        <v>2014</v>
      </c>
      <c r="T5" s="192" t="s">
        <v>362</v>
      </c>
      <c r="U5" s="192" t="s">
        <v>370</v>
      </c>
      <c r="V5" s="192" t="s">
        <v>382</v>
      </c>
      <c r="W5" s="192" t="s">
        <v>437</v>
      </c>
      <c r="X5" s="192" t="s">
        <v>459</v>
      </c>
      <c r="Y5" s="192" t="s">
        <v>476</v>
      </c>
      <c r="Z5" s="37"/>
      <c r="AA5" s="37"/>
      <c r="AB5" s="37"/>
      <c r="AC5" s="37"/>
      <c r="AD5" s="37"/>
      <c r="AE5" s="37"/>
      <c r="AF5" s="37"/>
      <c r="AG5" s="37"/>
      <c r="AH5" s="37"/>
      <c r="AI5" s="37"/>
      <c r="AJ5" s="37"/>
      <c r="AK5" s="37"/>
      <c r="AL5" s="37"/>
      <c r="AM5" s="37"/>
      <c r="AN5" s="37"/>
      <c r="AO5" s="37"/>
      <c r="AP5" s="37"/>
      <c r="AQ5" s="37"/>
      <c r="AR5" s="37"/>
      <c r="AS5" s="37"/>
    </row>
    <row r="6" spans="2:45" ht="19.899999999999999" customHeight="1">
      <c r="B6" s="39"/>
      <c r="C6" s="39"/>
      <c r="D6" s="39"/>
      <c r="E6" s="39"/>
      <c r="F6" s="40"/>
      <c r="G6" s="40"/>
      <c r="H6" s="40"/>
      <c r="I6" s="40"/>
      <c r="J6" s="40"/>
      <c r="K6" s="40"/>
      <c r="L6" s="40"/>
      <c r="M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row>
    <row r="7" spans="2:45" ht="19.899999999999999" customHeight="1">
      <c r="B7" s="41" t="s">
        <v>416</v>
      </c>
      <c r="C7" s="39"/>
      <c r="E7" s="42"/>
      <c r="F7" s="43">
        <v>-21930.2</v>
      </c>
      <c r="G7" s="43">
        <v>-22410.9</v>
      </c>
      <c r="H7" s="43">
        <v>-23896.3</v>
      </c>
      <c r="I7" s="43">
        <v>-20823.667999999998</v>
      </c>
      <c r="J7" s="43">
        <v>-21934.799999999999</v>
      </c>
      <c r="K7" s="43">
        <v>-22566.2</v>
      </c>
      <c r="L7" s="43">
        <v>-22312.9</v>
      </c>
      <c r="M7" s="43">
        <v>-23901.093076999998</v>
      </c>
      <c r="N7" s="43">
        <v>-9634.7447226346703</v>
      </c>
      <c r="O7" s="43">
        <v>1389.8342517677229</v>
      </c>
      <c r="P7" s="43">
        <v>6930.399756928251</v>
      </c>
      <c r="Q7" s="43">
        <v>3622.0204332671201</v>
      </c>
      <c r="R7" s="43">
        <v>5147.1119654360446</v>
      </c>
      <c r="S7" s="43">
        <v>10773.174957551731</v>
      </c>
      <c r="T7" s="43">
        <v>14030.32197757563</v>
      </c>
      <c r="U7" s="43">
        <v>9888.0158376710897</v>
      </c>
      <c r="V7" s="43">
        <v>15042.819851778913</v>
      </c>
      <c r="W7" s="43">
        <v>-6183.5663711811067</v>
      </c>
      <c r="X7" s="43">
        <v>22852.196489334601</v>
      </c>
      <c r="Y7" s="43">
        <v>59507.539565068364</v>
      </c>
      <c r="Z7" s="172"/>
      <c r="AA7" s="172"/>
      <c r="AB7" s="172"/>
      <c r="AC7" s="172"/>
      <c r="AD7" s="172"/>
      <c r="AE7" s="172"/>
      <c r="AF7" s="172"/>
      <c r="AG7" s="172"/>
      <c r="AH7" s="172"/>
      <c r="AI7" s="172"/>
      <c r="AJ7" s="172"/>
      <c r="AK7" s="172"/>
      <c r="AL7" s="172"/>
      <c r="AM7" s="172"/>
      <c r="AN7" s="172"/>
      <c r="AO7" s="172"/>
    </row>
    <row r="8" spans="2:45" ht="19.899999999999999" customHeight="1">
      <c r="B8" s="44" t="s">
        <v>88</v>
      </c>
      <c r="C8" s="40"/>
      <c r="E8" s="42"/>
      <c r="F8" s="45">
        <v>8952.7999999999993</v>
      </c>
      <c r="G8" s="45">
        <v>10795.3</v>
      </c>
      <c r="H8" s="45">
        <v>12583.3</v>
      </c>
      <c r="I8" s="45">
        <v>16305.473</v>
      </c>
      <c r="J8" s="45">
        <v>18313.2</v>
      </c>
      <c r="K8" s="45">
        <v>21514.9</v>
      </c>
      <c r="L8" s="45">
        <v>26098.9</v>
      </c>
      <c r="M8" s="45">
        <v>28798.871234999999</v>
      </c>
      <c r="N8" s="45">
        <v>44204.210688175546</v>
      </c>
      <c r="O8" s="45">
        <v>56556.00637272522</v>
      </c>
      <c r="P8" s="45">
        <v>62987.299431856343</v>
      </c>
      <c r="Q8" s="45">
        <v>61776.944680065499</v>
      </c>
      <c r="R8" s="45">
        <v>67383.525669346403</v>
      </c>
      <c r="S8" s="45">
        <v>80106.938115862606</v>
      </c>
      <c r="T8" s="45">
        <v>84981.456284325803</v>
      </c>
      <c r="U8" s="45">
        <v>97445.389491585927</v>
      </c>
      <c r="V8" s="45">
        <v>110270.99282658979</v>
      </c>
      <c r="W8" s="45">
        <v>96891.601099388892</v>
      </c>
      <c r="X8" s="45">
        <v>126643.58125136487</v>
      </c>
      <c r="Y8" s="45">
        <v>156618.13781539752</v>
      </c>
      <c r="Z8" s="172"/>
      <c r="AA8" s="172"/>
      <c r="AB8" s="172"/>
      <c r="AC8" s="172"/>
      <c r="AD8" s="172"/>
      <c r="AE8" s="172"/>
      <c r="AF8" s="172"/>
      <c r="AG8" s="172"/>
      <c r="AH8" s="172"/>
      <c r="AI8" s="172"/>
      <c r="AJ8" s="172"/>
      <c r="AK8" s="172"/>
      <c r="AL8" s="172"/>
      <c r="AM8" s="172"/>
      <c r="AN8" s="172"/>
      <c r="AO8" s="172"/>
    </row>
    <row r="9" spans="2:45" ht="19.899999999999999" customHeight="1">
      <c r="B9" s="44" t="s">
        <v>89</v>
      </c>
      <c r="C9" s="40"/>
      <c r="E9" s="42"/>
      <c r="F9" s="45">
        <v>-30883</v>
      </c>
      <c r="G9" s="45">
        <v>-33206.199999999997</v>
      </c>
      <c r="H9" s="45">
        <v>-36479.599999999999</v>
      </c>
      <c r="I9" s="45">
        <v>-37129.140999999996</v>
      </c>
      <c r="J9" s="45">
        <v>-40248</v>
      </c>
      <c r="K9" s="45">
        <v>-44081.1</v>
      </c>
      <c r="L9" s="45">
        <v>-48411.8</v>
      </c>
      <c r="M9" s="45">
        <v>-52699.964311999996</v>
      </c>
      <c r="N9" s="45">
        <v>-53838.955410810217</v>
      </c>
      <c r="O9" s="45">
        <v>-55166.172120957497</v>
      </c>
      <c r="P9" s="45">
        <v>-56056.899674928092</v>
      </c>
      <c r="Q9" s="45">
        <v>-58154.924246798379</v>
      </c>
      <c r="R9" s="45">
        <v>-62236.413703910359</v>
      </c>
      <c r="S9" s="45">
        <v>-69333.763158310874</v>
      </c>
      <c r="T9" s="45">
        <v>-70951.134306750173</v>
      </c>
      <c r="U9" s="45">
        <v>-87557.373653914838</v>
      </c>
      <c r="V9" s="45">
        <v>-95228.172974810877</v>
      </c>
      <c r="W9" s="45">
        <v>-103075.16747057</v>
      </c>
      <c r="X9" s="45">
        <v>-103791.38476203027</v>
      </c>
      <c r="Y9" s="45">
        <v>-97110.59825032916</v>
      </c>
      <c r="Z9" s="172"/>
      <c r="AA9" s="172"/>
      <c r="AB9" s="172"/>
      <c r="AC9" s="172"/>
      <c r="AD9" s="172"/>
      <c r="AE9" s="172"/>
      <c r="AF9" s="172"/>
      <c r="AG9" s="172"/>
      <c r="AH9" s="172"/>
      <c r="AI9" s="172"/>
      <c r="AJ9" s="172"/>
      <c r="AK9" s="172"/>
      <c r="AL9" s="172"/>
      <c r="AM9" s="172"/>
      <c r="AN9" s="172"/>
      <c r="AO9" s="172"/>
    </row>
    <row r="10" spans="2:45" ht="19.899999999999999" customHeight="1">
      <c r="B10" s="44" t="s">
        <v>86</v>
      </c>
      <c r="C10" s="40"/>
      <c r="E10" s="42"/>
      <c r="F10" s="45"/>
      <c r="G10" s="45"/>
      <c r="H10" s="45"/>
      <c r="I10" s="45"/>
      <c r="J10" s="45"/>
      <c r="K10" s="45"/>
      <c r="L10" s="45"/>
      <c r="M10" s="45"/>
      <c r="N10" s="45"/>
      <c r="O10" s="45"/>
      <c r="Q10" s="45"/>
      <c r="R10" s="45"/>
      <c r="S10" s="45"/>
      <c r="T10" s="45"/>
      <c r="U10" s="45"/>
      <c r="V10" s="45"/>
      <c r="W10" s="45"/>
      <c r="X10" s="45"/>
      <c r="Y10" s="45"/>
      <c r="Z10" s="172"/>
      <c r="AA10" s="172"/>
      <c r="AB10" s="172"/>
      <c r="AC10" s="172"/>
      <c r="AD10" s="172"/>
      <c r="AE10" s="172"/>
      <c r="AF10" s="172"/>
      <c r="AG10" s="172"/>
      <c r="AH10" s="172"/>
      <c r="AI10" s="172"/>
      <c r="AJ10" s="172"/>
      <c r="AK10" s="172"/>
      <c r="AL10" s="172"/>
      <c r="AM10" s="172"/>
      <c r="AN10" s="172"/>
      <c r="AO10" s="172"/>
    </row>
    <row r="11" spans="2:45" ht="19.899999999999999" customHeight="1">
      <c r="B11" s="41" t="s">
        <v>90</v>
      </c>
      <c r="C11" s="39"/>
      <c r="E11" s="42"/>
      <c r="F11" s="43">
        <v>43280.4</v>
      </c>
      <c r="G11" s="43">
        <v>45878.584399999992</v>
      </c>
      <c r="H11" s="43">
        <v>50237.4</v>
      </c>
      <c r="I11" s="43">
        <v>50920.967999999993</v>
      </c>
      <c r="J11" s="43">
        <v>54851.1</v>
      </c>
      <c r="K11" s="43">
        <v>58448.9</v>
      </c>
      <c r="L11" s="43">
        <v>64580.91724621001</v>
      </c>
      <c r="M11" s="43">
        <v>69708.779080570006</v>
      </c>
      <c r="N11" s="43">
        <v>59680.330421123566</v>
      </c>
      <c r="O11" s="43">
        <v>61346.547894607749</v>
      </c>
      <c r="P11" s="43">
        <v>61807.3</v>
      </c>
      <c r="Q11" s="43">
        <v>77212.887342660644</v>
      </c>
      <c r="R11" s="43">
        <v>91503.659019445768</v>
      </c>
      <c r="S11" s="43">
        <v>98485.510124519002</v>
      </c>
      <c r="T11" s="43">
        <v>116137.34931588649</v>
      </c>
      <c r="U11" s="43">
        <v>133998.414461757</v>
      </c>
      <c r="V11" s="43">
        <v>147590.73268637183</v>
      </c>
      <c r="W11" s="43">
        <v>136692.43320779153</v>
      </c>
      <c r="X11" s="43">
        <v>111908.32661616006</v>
      </c>
      <c r="Y11" s="43">
        <v>97166.232909769285</v>
      </c>
      <c r="Z11" s="172"/>
      <c r="AA11" s="172"/>
      <c r="AB11" s="172"/>
      <c r="AC11" s="172"/>
      <c r="AD11" s="172"/>
      <c r="AE11" s="172"/>
      <c r="AF11" s="172"/>
      <c r="AG11" s="172"/>
      <c r="AH11" s="172"/>
      <c r="AI11" s="172"/>
      <c r="AJ11" s="172"/>
      <c r="AK11" s="172"/>
      <c r="AL11" s="172"/>
      <c r="AM11" s="172"/>
      <c r="AN11" s="172"/>
      <c r="AO11" s="172"/>
    </row>
    <row r="12" spans="2:45" ht="19.899999999999999" customHeight="1">
      <c r="B12" s="44" t="s">
        <v>108</v>
      </c>
      <c r="C12" s="40"/>
      <c r="E12" s="42"/>
      <c r="F12" s="45">
        <v>41578.300000000003</v>
      </c>
      <c r="G12" s="45">
        <v>42255.7</v>
      </c>
      <c r="H12" s="45">
        <v>42760.4</v>
      </c>
      <c r="I12" s="45">
        <v>40860.199999999997</v>
      </c>
      <c r="J12" s="45">
        <v>40140.1</v>
      </c>
      <c r="K12" s="45">
        <v>36876.5</v>
      </c>
      <c r="L12" s="45">
        <v>34938.9</v>
      </c>
      <c r="M12" s="45">
        <v>36801.4</v>
      </c>
      <c r="N12" s="45">
        <v>39818.428967636784</v>
      </c>
      <c r="O12" s="45">
        <v>41574.527784611979</v>
      </c>
      <c r="P12" s="45">
        <v>41494.525375851401</v>
      </c>
      <c r="Q12" s="45">
        <v>41042.163925805668</v>
      </c>
      <c r="R12" s="45">
        <v>43083.596635433169</v>
      </c>
      <c r="S12" s="45">
        <v>37468.988198933526</v>
      </c>
      <c r="T12" s="45">
        <v>34451.956121920375</v>
      </c>
      <c r="U12" s="45">
        <v>36775.319106977833</v>
      </c>
      <c r="V12" s="45">
        <v>30694.603614818461</v>
      </c>
      <c r="W12" s="45">
        <v>34303.843545540891</v>
      </c>
      <c r="X12" s="45">
        <v>36565.915169855594</v>
      </c>
      <c r="Y12" s="45">
        <v>30650.571678674278</v>
      </c>
      <c r="Z12" s="172"/>
      <c r="AA12" s="172"/>
      <c r="AB12" s="172"/>
      <c r="AC12" s="172"/>
      <c r="AD12" s="172"/>
      <c r="AE12" s="172"/>
      <c r="AF12" s="172"/>
      <c r="AG12" s="172"/>
      <c r="AH12" s="172"/>
      <c r="AI12" s="172"/>
      <c r="AJ12" s="172"/>
      <c r="AK12" s="172"/>
      <c r="AL12" s="172"/>
      <c r="AM12" s="172"/>
      <c r="AN12" s="172"/>
      <c r="AO12" s="172"/>
    </row>
    <row r="13" spans="2:45" ht="19.899999999999999" customHeight="1">
      <c r="B13" s="44" t="s">
        <v>109</v>
      </c>
      <c r="C13" s="40"/>
      <c r="E13" s="42"/>
      <c r="F13" s="45">
        <v>41626.199999999997</v>
      </c>
      <c r="G13" s="45">
        <v>42319</v>
      </c>
      <c r="H13" s="45">
        <v>42832.6</v>
      </c>
      <c r="I13" s="45">
        <v>41006.800000000003</v>
      </c>
      <c r="J13" s="45">
        <v>40426.199999999997</v>
      </c>
      <c r="K13" s="45">
        <v>37045.199999999997</v>
      </c>
      <c r="L13" s="45">
        <v>35300.6</v>
      </c>
      <c r="M13" s="45">
        <v>37222.1</v>
      </c>
      <c r="N13" s="45">
        <v>40437.74856041171</v>
      </c>
      <c r="O13" s="45">
        <v>42457.739870132908</v>
      </c>
      <c r="P13" s="45">
        <v>42577.742839994768</v>
      </c>
      <c r="Q13" s="45">
        <v>41618.367193733298</v>
      </c>
      <c r="R13" s="45">
        <v>43287.173224307568</v>
      </c>
      <c r="S13" s="45">
        <v>37695.437290379479</v>
      </c>
      <c r="T13" s="45">
        <v>35119.421938622909</v>
      </c>
      <c r="U13" s="45">
        <v>37068.385511527631</v>
      </c>
      <c r="V13" s="45">
        <v>30555.577974131127</v>
      </c>
      <c r="W13" s="45">
        <v>34271.56573271309</v>
      </c>
      <c r="X13" s="45">
        <v>36887.347444311425</v>
      </c>
      <c r="Y13" s="45">
        <v>31859.366410785358</v>
      </c>
      <c r="Z13" s="172"/>
      <c r="AA13" s="172"/>
      <c r="AB13" s="172"/>
      <c r="AC13" s="172"/>
      <c r="AD13" s="172"/>
      <c r="AE13" s="172"/>
      <c r="AF13" s="172"/>
      <c r="AG13" s="172"/>
      <c r="AH13" s="172"/>
      <c r="AI13" s="172"/>
      <c r="AJ13" s="172"/>
      <c r="AK13" s="172"/>
      <c r="AL13" s="172"/>
      <c r="AM13" s="172"/>
      <c r="AN13" s="172"/>
      <c r="AO13" s="172"/>
    </row>
    <row r="14" spans="2:45" ht="19.899999999999999" customHeight="1">
      <c r="B14" s="44" t="s">
        <v>92</v>
      </c>
      <c r="C14" s="40"/>
      <c r="E14" s="42"/>
      <c r="F14" s="45">
        <v>44955</v>
      </c>
      <c r="G14" s="45">
        <v>47103</v>
      </c>
      <c r="H14" s="45">
        <v>49779.5</v>
      </c>
      <c r="I14" s="45">
        <v>51033.1</v>
      </c>
      <c r="J14" s="45">
        <v>53258.5</v>
      </c>
      <c r="K14" s="45">
        <v>51984.3</v>
      </c>
      <c r="L14" s="45">
        <v>54116.3</v>
      </c>
      <c r="M14" s="45">
        <v>54723.199999999997</v>
      </c>
      <c r="N14" s="45">
        <v>57606.693071743401</v>
      </c>
      <c r="O14" s="45">
        <v>59712.142927210007</v>
      </c>
      <c r="P14" s="46">
        <v>62529.166241810002</v>
      </c>
      <c r="Q14" s="45">
        <v>63090.475914159993</v>
      </c>
      <c r="R14" s="45">
        <v>65746.644645545806</v>
      </c>
      <c r="S14" s="45">
        <v>62803.115172380996</v>
      </c>
      <c r="T14" s="45">
        <v>63145.672120356401</v>
      </c>
      <c r="U14" s="45">
        <v>65076.70944766359</v>
      </c>
      <c r="V14" s="45">
        <v>64899.893374026185</v>
      </c>
      <c r="W14" s="45">
        <v>58974.886287110981</v>
      </c>
      <c r="X14" s="45">
        <v>65024.507803351444</v>
      </c>
      <c r="Y14" s="45">
        <v>70030.05051812889</v>
      </c>
      <c r="Z14" s="172"/>
      <c r="AA14" s="172"/>
      <c r="AB14" s="172"/>
      <c r="AC14" s="172"/>
      <c r="AD14" s="172"/>
      <c r="AE14" s="172"/>
      <c r="AF14" s="172"/>
      <c r="AG14" s="172"/>
      <c r="AH14" s="172"/>
      <c r="AI14" s="172"/>
      <c r="AJ14" s="172"/>
      <c r="AK14" s="172"/>
      <c r="AL14" s="172"/>
      <c r="AM14" s="172"/>
      <c r="AN14" s="172"/>
      <c r="AO14" s="172"/>
    </row>
    <row r="15" spans="2:45" ht="19.899999999999999" customHeight="1">
      <c r="B15" s="44" t="s">
        <v>110</v>
      </c>
      <c r="C15" s="40"/>
      <c r="E15" s="42"/>
      <c r="F15" s="45">
        <v>33031.699999999997</v>
      </c>
      <c r="G15" s="45">
        <v>33333.699999999997</v>
      </c>
      <c r="H15" s="45">
        <v>37146.6</v>
      </c>
      <c r="I15" s="45">
        <v>37754.6</v>
      </c>
      <c r="J15" s="45">
        <v>39646.300000000003</v>
      </c>
      <c r="K15" s="45">
        <v>38108.1</v>
      </c>
      <c r="L15" s="45">
        <v>39124.800000000003</v>
      </c>
      <c r="M15" s="45">
        <v>37981.300000000003</v>
      </c>
      <c r="N15" s="45">
        <v>40180.1255915234</v>
      </c>
      <c r="O15" s="45">
        <v>41422.859027009996</v>
      </c>
      <c r="P15" s="45">
        <v>28488.52249005</v>
      </c>
      <c r="Q15" s="45">
        <v>26920.997982280001</v>
      </c>
      <c r="R15" s="45">
        <v>26347.670927585801</v>
      </c>
      <c r="S15" s="45">
        <v>27317.744060520999</v>
      </c>
      <c r="T15" s="45">
        <v>27198.926593650001</v>
      </c>
      <c r="U15" s="45">
        <v>29360.584730750001</v>
      </c>
      <c r="V15" s="45">
        <v>29527.198144996</v>
      </c>
      <c r="W15" s="45">
        <v>23564.188173309129</v>
      </c>
      <c r="X15" s="45">
        <v>28909.900477193485</v>
      </c>
      <c r="Y15" s="45">
        <v>33790.05778591636</v>
      </c>
      <c r="Z15" s="172"/>
      <c r="AA15" s="172"/>
      <c r="AB15" s="172"/>
      <c r="AC15" s="172"/>
      <c r="AD15" s="172"/>
      <c r="AE15" s="172"/>
      <c r="AF15" s="172"/>
      <c r="AG15" s="172"/>
      <c r="AH15" s="172"/>
      <c r="AI15" s="172"/>
      <c r="AJ15" s="172"/>
      <c r="AK15" s="172"/>
      <c r="AL15" s="172"/>
      <c r="AM15" s="172"/>
      <c r="AN15" s="172"/>
      <c r="AO15" s="172"/>
    </row>
    <row r="16" spans="2:45" ht="19.899999999999999" customHeight="1">
      <c r="B16" s="44" t="s">
        <v>94</v>
      </c>
      <c r="C16" s="40"/>
      <c r="E16" s="42"/>
      <c r="F16" s="45">
        <v>2225.6999999999998</v>
      </c>
      <c r="G16" s="45">
        <v>2108.5</v>
      </c>
      <c r="H16" s="45">
        <v>2191.4</v>
      </c>
      <c r="I16" s="45">
        <v>2407.1999999999998</v>
      </c>
      <c r="J16" s="45">
        <v>2669.8</v>
      </c>
      <c r="K16" s="45">
        <v>3073</v>
      </c>
      <c r="L16" s="45">
        <v>3696.6</v>
      </c>
      <c r="M16" s="45">
        <v>4142.6000000000004</v>
      </c>
      <c r="N16" s="45">
        <v>4934.2055285099996</v>
      </c>
      <c r="O16" s="45">
        <v>5497.1859368599999</v>
      </c>
      <c r="P16" s="45">
        <v>1118.40175245</v>
      </c>
      <c r="Q16" s="45">
        <v>1450.4525724300001</v>
      </c>
      <c r="R16" s="45">
        <v>3521.5957657600002</v>
      </c>
      <c r="S16" s="45">
        <v>1991.5256555799999</v>
      </c>
      <c r="T16" s="45">
        <v>2077.5451244164042</v>
      </c>
      <c r="U16" s="45">
        <v>1996.2670337435848</v>
      </c>
      <c r="V16" s="45">
        <v>1732.7188285001835</v>
      </c>
      <c r="W16" s="45">
        <v>1540.7353035818501</v>
      </c>
      <c r="X16" s="45">
        <v>1976.6855939779646</v>
      </c>
      <c r="Y16" s="45">
        <v>1932.5321853925198</v>
      </c>
      <c r="Z16" s="172"/>
      <c r="AA16" s="172"/>
      <c r="AB16" s="172"/>
      <c r="AC16" s="172"/>
      <c r="AD16" s="172"/>
      <c r="AE16" s="172"/>
      <c r="AF16" s="172"/>
      <c r="AG16" s="172"/>
      <c r="AH16" s="172"/>
      <c r="AI16" s="172"/>
      <c r="AJ16" s="172"/>
      <c r="AK16" s="172"/>
      <c r="AL16" s="172"/>
      <c r="AM16" s="172"/>
      <c r="AN16" s="172"/>
      <c r="AO16" s="172"/>
    </row>
    <row r="17" spans="2:41" ht="19.899999999999999" customHeight="1">
      <c r="B17" s="44" t="s">
        <v>95</v>
      </c>
      <c r="C17" s="40"/>
      <c r="E17" s="42"/>
      <c r="F17" s="45">
        <v>9697.6</v>
      </c>
      <c r="G17" s="45">
        <v>11660.8</v>
      </c>
      <c r="H17" s="45">
        <v>10441.5</v>
      </c>
      <c r="I17" s="45">
        <v>10871.3</v>
      </c>
      <c r="J17" s="45">
        <v>10942.4</v>
      </c>
      <c r="K17" s="45">
        <v>10803.2</v>
      </c>
      <c r="L17" s="45">
        <v>11294.9</v>
      </c>
      <c r="M17" s="45">
        <v>12599.3</v>
      </c>
      <c r="N17" s="45">
        <v>12492.36195171</v>
      </c>
      <c r="O17" s="45">
        <v>12792.097963339998</v>
      </c>
      <c r="P17" s="45">
        <v>32922.241999310005</v>
      </c>
      <c r="Q17" s="45">
        <v>34719.025359450003</v>
      </c>
      <c r="R17" s="45">
        <v>35877.377952199997</v>
      </c>
      <c r="S17" s="45">
        <v>33493.845456280003</v>
      </c>
      <c r="T17" s="45">
        <v>33869.20040229</v>
      </c>
      <c r="U17" s="45">
        <v>33719.857683169997</v>
      </c>
      <c r="V17" s="45">
        <v>33639.976400530002</v>
      </c>
      <c r="W17" s="45">
        <v>33869.96281022</v>
      </c>
      <c r="X17" s="45">
        <v>34137.921732179995</v>
      </c>
      <c r="Y17" s="45">
        <v>34307.460546820002</v>
      </c>
      <c r="Z17" s="172"/>
      <c r="AA17" s="172"/>
      <c r="AB17" s="172"/>
      <c r="AC17" s="172"/>
      <c r="AD17" s="172"/>
      <c r="AE17" s="172"/>
      <c r="AF17" s="172"/>
      <c r="AG17" s="172"/>
      <c r="AH17" s="172"/>
      <c r="AI17" s="172"/>
      <c r="AJ17" s="172"/>
      <c r="AK17" s="172"/>
      <c r="AL17" s="172"/>
      <c r="AM17" s="172"/>
      <c r="AN17" s="172"/>
      <c r="AO17" s="172"/>
    </row>
    <row r="18" spans="2:41" ht="19.899999999999999" customHeight="1">
      <c r="B18" s="44" t="s">
        <v>96</v>
      </c>
      <c r="C18" s="40"/>
      <c r="E18" s="42"/>
      <c r="F18" s="45">
        <v>-3328.8</v>
      </c>
      <c r="G18" s="45">
        <v>-4784</v>
      </c>
      <c r="H18" s="45">
        <v>-6946.9</v>
      </c>
      <c r="I18" s="45">
        <v>-10026.299999999999</v>
      </c>
      <c r="J18" s="45">
        <v>-12832.3</v>
      </c>
      <c r="K18" s="45">
        <v>-14939.1</v>
      </c>
      <c r="L18" s="45">
        <v>-18815.7</v>
      </c>
      <c r="M18" s="45">
        <v>-17501.099999999999</v>
      </c>
      <c r="N18" s="45">
        <v>-17168.944511331702</v>
      </c>
      <c r="O18" s="45">
        <v>-17254.403057077099</v>
      </c>
      <c r="P18" s="45">
        <v>-19951.423401815227</v>
      </c>
      <c r="Q18" s="45">
        <v>-21472.108720426699</v>
      </c>
      <c r="R18" s="45">
        <v>-22459.471421238239</v>
      </c>
      <c r="S18" s="45">
        <v>-25107.677882001521</v>
      </c>
      <c r="T18" s="45">
        <v>-28026.250181733492</v>
      </c>
      <c r="U18" s="45">
        <v>-28008.323936135952</v>
      </c>
      <c r="V18" s="45">
        <v>-34344.315399895051</v>
      </c>
      <c r="W18" s="45">
        <v>-24703.320554397891</v>
      </c>
      <c r="X18" s="45">
        <v>-28137.160359040019</v>
      </c>
      <c r="Y18" s="45">
        <v>-38170.684107343528</v>
      </c>
      <c r="Z18" s="172"/>
      <c r="AA18" s="172"/>
      <c r="AB18" s="172"/>
      <c r="AC18" s="172"/>
      <c r="AD18" s="172"/>
      <c r="AE18" s="172"/>
      <c r="AF18" s="172"/>
      <c r="AG18" s="172"/>
      <c r="AH18" s="172"/>
      <c r="AI18" s="172"/>
      <c r="AJ18" s="172"/>
      <c r="AK18" s="172"/>
      <c r="AL18" s="172"/>
      <c r="AM18" s="172"/>
      <c r="AN18" s="172"/>
      <c r="AO18" s="172"/>
    </row>
    <row r="19" spans="2:41" ht="19.899999999999999" customHeight="1">
      <c r="B19" s="44" t="s">
        <v>97</v>
      </c>
      <c r="C19" s="40"/>
      <c r="E19" s="42"/>
      <c r="F19" s="45">
        <v>-2806.3</v>
      </c>
      <c r="G19" s="45">
        <v>-3353.7</v>
      </c>
      <c r="H19" s="45">
        <v>-4360.3999999999996</v>
      </c>
      <c r="I19" s="45">
        <v>-5749.7</v>
      </c>
      <c r="J19" s="45">
        <v>-8154.2</v>
      </c>
      <c r="K19" s="45">
        <v>-9927.9</v>
      </c>
      <c r="L19" s="45">
        <v>-11573.2</v>
      </c>
      <c r="M19" s="45">
        <v>-11177.6</v>
      </c>
      <c r="N19" s="45">
        <v>-10589.5374214408</v>
      </c>
      <c r="O19" s="45">
        <v>-12987.3974477468</v>
      </c>
      <c r="P19" s="45">
        <v>-15743.406690456031</v>
      </c>
      <c r="Q19" s="45">
        <v>-15842.6319304769</v>
      </c>
      <c r="R19" s="45">
        <v>-15384.248503569839</v>
      </c>
      <c r="S19" s="45">
        <v>-18149.452588833119</v>
      </c>
      <c r="T19" s="45">
        <v>-20186.586243188402</v>
      </c>
      <c r="U19" s="45">
        <v>-21266.291189174444</v>
      </c>
      <c r="V19" s="45">
        <v>-27304.11536662234</v>
      </c>
      <c r="W19" s="45">
        <v>-22219.154702105734</v>
      </c>
      <c r="X19" s="45">
        <v>-25326.481526465534</v>
      </c>
      <c r="Y19" s="45">
        <v>-35512.222979689395</v>
      </c>
      <c r="Z19" s="172"/>
      <c r="AA19" s="172"/>
      <c r="AB19" s="172"/>
      <c r="AC19" s="172"/>
      <c r="AD19" s="172"/>
      <c r="AE19" s="172"/>
      <c r="AF19" s="172"/>
      <c r="AG19" s="172"/>
      <c r="AH19" s="172"/>
      <c r="AI19" s="172"/>
      <c r="AJ19" s="172"/>
      <c r="AK19" s="172"/>
      <c r="AL19" s="172"/>
      <c r="AM19" s="172"/>
      <c r="AN19" s="172"/>
      <c r="AO19" s="172"/>
    </row>
    <row r="20" spans="2:41" ht="19.899999999999999" customHeight="1">
      <c r="B20" s="44" t="s">
        <v>98</v>
      </c>
      <c r="C20" s="40"/>
      <c r="E20" s="42"/>
      <c r="F20" s="45">
        <v>-373.6</v>
      </c>
      <c r="G20" s="45">
        <v>-375.2</v>
      </c>
      <c r="H20" s="45">
        <v>-358.8</v>
      </c>
      <c r="I20" s="45">
        <v>-374.5</v>
      </c>
      <c r="J20" s="45">
        <v>-445.6</v>
      </c>
      <c r="K20" s="45">
        <v>-419.4</v>
      </c>
      <c r="L20" s="45">
        <v>-566.29999999999995</v>
      </c>
      <c r="M20" s="45">
        <v>-519</v>
      </c>
      <c r="N20" s="45">
        <v>-452.40708989090001</v>
      </c>
      <c r="O20" s="45">
        <v>-680.5056093303001</v>
      </c>
      <c r="P20" s="45">
        <v>-461.28212935919998</v>
      </c>
      <c r="Q20" s="45">
        <v>-1713.5976899498</v>
      </c>
      <c r="R20" s="45">
        <v>-2939.3111466683995</v>
      </c>
      <c r="S20" s="45">
        <v>-2101.2356201684001</v>
      </c>
      <c r="T20" s="45">
        <v>-2798.2586260250901</v>
      </c>
      <c r="U20" s="45">
        <v>-853.49794796150888</v>
      </c>
      <c r="V20" s="45">
        <v>-1152.6163542727136</v>
      </c>
      <c r="W20" s="45">
        <v>-670.29803129215281</v>
      </c>
      <c r="X20" s="45">
        <v>-1189.6167875744829</v>
      </c>
      <c r="Y20" s="45">
        <v>-974.11800865413511</v>
      </c>
      <c r="Z20" s="172"/>
      <c r="AA20" s="172"/>
      <c r="AB20" s="172"/>
      <c r="AC20" s="172"/>
      <c r="AD20" s="172"/>
      <c r="AE20" s="172"/>
      <c r="AF20" s="172"/>
      <c r="AG20" s="172"/>
      <c r="AH20" s="172"/>
      <c r="AI20" s="172"/>
      <c r="AJ20" s="172"/>
      <c r="AK20" s="172"/>
      <c r="AL20" s="172"/>
      <c r="AM20" s="172"/>
      <c r="AN20" s="172"/>
      <c r="AO20" s="172"/>
    </row>
    <row r="21" spans="2:41" ht="19.899999999999999" customHeight="1">
      <c r="B21" s="44" t="s">
        <v>385</v>
      </c>
      <c r="C21" s="40"/>
      <c r="E21" s="42"/>
      <c r="F21" s="45">
        <v>-148.9</v>
      </c>
      <c r="G21" s="45">
        <v>-1055.0999999999999</v>
      </c>
      <c r="H21" s="45">
        <v>-2227.6999999999998</v>
      </c>
      <c r="I21" s="45">
        <v>-3902.1</v>
      </c>
      <c r="J21" s="45">
        <v>-4232.5</v>
      </c>
      <c r="K21" s="45">
        <v>-4591.8</v>
      </c>
      <c r="L21" s="45">
        <v>-6676.2</v>
      </c>
      <c r="M21" s="45">
        <v>-5804.5</v>
      </c>
      <c r="N21" s="45">
        <v>-6127</v>
      </c>
      <c r="O21" s="45">
        <v>-3586.5</v>
      </c>
      <c r="P21" s="45">
        <v>-3746.734582</v>
      </c>
      <c r="Q21" s="45">
        <v>-3915.8791000000001</v>
      </c>
      <c r="R21" s="45">
        <v>-4135.911771</v>
      </c>
      <c r="S21" s="45">
        <v>-4856.989673</v>
      </c>
      <c r="T21" s="45">
        <v>-5095.3943959999997</v>
      </c>
      <c r="U21" s="45">
        <v>-5888.534799</v>
      </c>
      <c r="V21" s="45">
        <v>-5887.5836790000003</v>
      </c>
      <c r="W21" s="45">
        <v>-1813.867821</v>
      </c>
      <c r="X21" s="45">
        <v>-1621.0620449999999</v>
      </c>
      <c r="Y21" s="45">
        <v>-1684.3431189999999</v>
      </c>
      <c r="Z21" s="172"/>
      <c r="AA21" s="172"/>
      <c r="AB21" s="172"/>
      <c r="AC21" s="172"/>
      <c r="AD21" s="172"/>
      <c r="AE21" s="172"/>
      <c r="AF21" s="172"/>
      <c r="AG21" s="172"/>
      <c r="AH21" s="172"/>
      <c r="AI21" s="172"/>
      <c r="AJ21" s="172"/>
      <c r="AK21" s="172"/>
      <c r="AL21" s="172"/>
      <c r="AM21" s="172"/>
      <c r="AN21" s="172"/>
      <c r="AO21" s="172"/>
    </row>
    <row r="22" spans="2:41" ht="19.899999999999999" customHeight="1">
      <c r="B22" s="44" t="s">
        <v>111</v>
      </c>
      <c r="C22" s="40"/>
      <c r="E22" s="42"/>
      <c r="F22" s="45">
        <v>-47.9</v>
      </c>
      <c r="G22" s="45">
        <v>-63.3</v>
      </c>
      <c r="H22" s="45">
        <v>-72.2</v>
      </c>
      <c r="I22" s="45">
        <v>-146.6</v>
      </c>
      <c r="J22" s="45">
        <v>-286.10000000000002</v>
      </c>
      <c r="K22" s="45">
        <v>-168.7</v>
      </c>
      <c r="L22" s="45">
        <v>-361.7</v>
      </c>
      <c r="M22" s="45">
        <v>-420.7</v>
      </c>
      <c r="N22" s="45">
        <v>-619.31959277492501</v>
      </c>
      <c r="O22" s="45">
        <v>-883.21208552092503</v>
      </c>
      <c r="P22" s="45">
        <v>-1083.2174641433671</v>
      </c>
      <c r="Q22" s="45">
        <v>-576.20326792762989</v>
      </c>
      <c r="R22" s="45">
        <v>-203.57658887440198</v>
      </c>
      <c r="S22" s="45">
        <v>-226.44909144595195</v>
      </c>
      <c r="T22" s="45">
        <v>-667.46581670253067</v>
      </c>
      <c r="U22" s="45">
        <v>-293.06640454979265</v>
      </c>
      <c r="V22" s="45">
        <v>139.02564068733244</v>
      </c>
      <c r="W22" s="45">
        <v>32.27781282779813</v>
      </c>
      <c r="X22" s="45">
        <v>-321.43227445582738</v>
      </c>
      <c r="Y22" s="45">
        <v>-1208.7947321110796</v>
      </c>
      <c r="Z22" s="172"/>
      <c r="AA22" s="172"/>
      <c r="AB22" s="172"/>
      <c r="AC22" s="172"/>
      <c r="AD22" s="172"/>
      <c r="AE22" s="172"/>
      <c r="AF22" s="172"/>
      <c r="AG22" s="172"/>
      <c r="AH22" s="172"/>
      <c r="AI22" s="172"/>
      <c r="AJ22" s="172"/>
      <c r="AK22" s="172"/>
      <c r="AL22" s="172"/>
      <c r="AM22" s="172"/>
      <c r="AN22" s="172"/>
      <c r="AO22" s="172"/>
    </row>
    <row r="23" spans="2:41" ht="19.899999999999999" customHeight="1">
      <c r="B23" s="44" t="s">
        <v>99</v>
      </c>
      <c r="C23" s="40"/>
      <c r="E23" s="42"/>
      <c r="F23" s="45">
        <v>-348.5</v>
      </c>
      <c r="G23" s="45">
        <v>-451.1</v>
      </c>
      <c r="H23" s="45">
        <v>68.099999999999994</v>
      </c>
      <c r="I23" s="45">
        <v>353</v>
      </c>
      <c r="J23" s="45">
        <v>269.39999999999998</v>
      </c>
      <c r="K23" s="45">
        <v>187.2</v>
      </c>
      <c r="L23" s="45">
        <v>219.8</v>
      </c>
      <c r="M23" s="45">
        <v>-125.10000000000002</v>
      </c>
      <c r="N23" s="45">
        <v>-1443.3090087550499</v>
      </c>
      <c r="O23" s="45">
        <v>-1434.5111582194002</v>
      </c>
      <c r="P23" s="45">
        <v>-2035.3896136185892</v>
      </c>
      <c r="Q23" s="45">
        <v>-2571.5873880039849</v>
      </c>
      <c r="R23" s="45">
        <v>-3007.9237975721521</v>
      </c>
      <c r="S23" s="45">
        <v>-3729.035427190081</v>
      </c>
      <c r="T23" s="45">
        <v>-3578.3142298950388</v>
      </c>
      <c r="U23" s="45">
        <v>-4839.0020733147012</v>
      </c>
      <c r="V23" s="45">
        <v>-5202.5297324532248</v>
      </c>
      <c r="W23" s="45">
        <v>-5016.5921383964896</v>
      </c>
      <c r="X23" s="45">
        <v>-4349.7123481659237</v>
      </c>
      <c r="Y23" s="45">
        <v>-5893.3563017063734</v>
      </c>
      <c r="Z23" s="172"/>
      <c r="AA23" s="172"/>
      <c r="AB23" s="172"/>
      <c r="AC23" s="172"/>
      <c r="AD23" s="172"/>
      <c r="AE23" s="172"/>
      <c r="AF23" s="172"/>
      <c r="AG23" s="172"/>
      <c r="AH23" s="172"/>
      <c r="AI23" s="172"/>
      <c r="AJ23" s="172"/>
      <c r="AK23" s="172"/>
      <c r="AL23" s="172"/>
      <c r="AM23" s="172"/>
      <c r="AN23" s="172"/>
      <c r="AO23" s="172"/>
    </row>
    <row r="24" spans="2:41" ht="19.5" customHeight="1">
      <c r="B24" s="44" t="s">
        <v>352</v>
      </c>
      <c r="C24" s="40"/>
      <c r="E24" s="42"/>
      <c r="F24" s="45">
        <v>193</v>
      </c>
      <c r="G24" s="45">
        <v>20.2</v>
      </c>
      <c r="H24" s="45">
        <v>-321.8</v>
      </c>
      <c r="I24" s="45">
        <v>-1025.8</v>
      </c>
      <c r="J24" s="45">
        <v>-1200.2</v>
      </c>
      <c r="K24" s="45">
        <v>-26.2</v>
      </c>
      <c r="L24" s="45">
        <v>-397.6</v>
      </c>
      <c r="M24" s="45">
        <v>-501.4</v>
      </c>
      <c r="N24" s="45">
        <v>12.7</v>
      </c>
      <c r="O24" s="45">
        <v>789.68330448969505</v>
      </c>
      <c r="P24" s="45">
        <v>1260.2</v>
      </c>
      <c r="Q24" s="45">
        <v>1935.1000000000001</v>
      </c>
      <c r="R24" s="45">
        <v>2602.8416495642964</v>
      </c>
      <c r="S24" s="45">
        <v>1931.7468984679963</v>
      </c>
      <c r="T24" s="45">
        <v>2787.8002419339018</v>
      </c>
      <c r="U24" s="45">
        <v>81.753228302171919</v>
      </c>
      <c r="V24" s="45">
        <v>-587.60095196336806</v>
      </c>
      <c r="W24" s="45">
        <v>-2287.6857751376492</v>
      </c>
      <c r="X24" s="45">
        <v>1392.3510443200903</v>
      </c>
      <c r="Y24" s="45">
        <v>646.45882998455181</v>
      </c>
      <c r="Z24" s="172"/>
      <c r="AA24" s="172"/>
      <c r="AB24" s="172"/>
      <c r="AC24" s="172"/>
      <c r="AD24" s="172"/>
      <c r="AE24" s="172"/>
      <c r="AF24" s="172"/>
      <c r="AG24" s="172"/>
      <c r="AH24" s="172"/>
      <c r="AI24" s="172"/>
      <c r="AJ24" s="172"/>
      <c r="AK24" s="172"/>
      <c r="AL24" s="172"/>
      <c r="AM24" s="172"/>
      <c r="AN24" s="172"/>
      <c r="AO24" s="172"/>
    </row>
    <row r="25" spans="2:41" ht="19.899999999999999" customHeight="1">
      <c r="B25" s="44" t="s">
        <v>100</v>
      </c>
      <c r="C25" s="40"/>
      <c r="E25" s="42"/>
      <c r="F25" s="45">
        <v>9783.2000000000007</v>
      </c>
      <c r="G25" s="45">
        <v>11228.2</v>
      </c>
      <c r="H25" s="45">
        <v>14173.9</v>
      </c>
      <c r="I25" s="45">
        <v>18075.7</v>
      </c>
      <c r="J25" s="45">
        <v>23853</v>
      </c>
      <c r="K25" s="45">
        <v>31358.7</v>
      </c>
      <c r="L25" s="45">
        <v>41252.1</v>
      </c>
      <c r="M25" s="45">
        <v>46320.2</v>
      </c>
      <c r="N25" s="45">
        <v>42840.791321491895</v>
      </c>
      <c r="O25" s="45">
        <v>45453.914970614183</v>
      </c>
      <c r="P25" s="45">
        <v>52667.66872579867</v>
      </c>
      <c r="Q25" s="45">
        <v>66475.489125135296</v>
      </c>
      <c r="R25" s="45">
        <v>80066.222580541478</v>
      </c>
      <c r="S25" s="45">
        <v>96676.840161524873</v>
      </c>
      <c r="T25" s="45">
        <v>119273.85617370563</v>
      </c>
      <c r="U25" s="45">
        <v>139859.17116377805</v>
      </c>
      <c r="V25" s="45">
        <v>162514.01112143131</v>
      </c>
      <c r="W25" s="45">
        <v>148422.77510718408</v>
      </c>
      <c r="X25" s="45">
        <v>126289.44392903541</v>
      </c>
      <c r="Y25" s="45">
        <v>121554.24128554502</v>
      </c>
      <c r="Z25" s="172"/>
      <c r="AA25" s="172"/>
      <c r="AB25" s="172"/>
      <c r="AC25" s="172"/>
      <c r="AD25" s="172"/>
      <c r="AE25" s="172"/>
      <c r="AF25" s="172"/>
      <c r="AG25" s="172"/>
      <c r="AH25" s="172"/>
      <c r="AI25" s="172"/>
      <c r="AJ25" s="172"/>
      <c r="AK25" s="172"/>
      <c r="AL25" s="172"/>
      <c r="AM25" s="172"/>
      <c r="AN25" s="172"/>
      <c r="AO25" s="172"/>
    </row>
    <row r="26" spans="2:41" ht="19.899999999999999" customHeight="1">
      <c r="B26" s="44" t="s">
        <v>101</v>
      </c>
      <c r="C26" s="40"/>
      <c r="E26" s="42"/>
      <c r="F26" s="45">
        <v>-419.8</v>
      </c>
      <c r="G26" s="45">
        <v>-623.29999999999995</v>
      </c>
      <c r="H26" s="45">
        <v>-534.79999999999995</v>
      </c>
      <c r="I26" s="45">
        <v>-248.8</v>
      </c>
      <c r="J26" s="45">
        <v>-404.6</v>
      </c>
      <c r="K26" s="45">
        <v>-620</v>
      </c>
      <c r="L26" s="45">
        <v>-871.7</v>
      </c>
      <c r="M26" s="45">
        <v>-2384.8000000000002</v>
      </c>
      <c r="N26" s="45">
        <v>-4313.3199104679497</v>
      </c>
      <c r="O26" s="45">
        <v>-9376.7175711750951</v>
      </c>
      <c r="P26" s="45">
        <v>-14211.886932427906</v>
      </c>
      <c r="Q26" s="45">
        <v>-11678.680657858538</v>
      </c>
      <c r="R26" s="45">
        <v>-11402.962154739316</v>
      </c>
      <c r="S26" s="45">
        <v>-16125.90669485991</v>
      </c>
      <c r="T26" s="45">
        <v>-10369.238883649796</v>
      </c>
      <c r="U26" s="45">
        <v>-9845.7520656567212</v>
      </c>
      <c r="V26" s="45">
        <v>-8264.1957398570794</v>
      </c>
      <c r="W26" s="45">
        <v>-1070.3493858638017</v>
      </c>
      <c r="X26" s="45">
        <v>-7704.261194698197</v>
      </c>
      <c r="Y26" s="45">
        <v>-9218.6306636488989</v>
      </c>
      <c r="Z26" s="172"/>
      <c r="AA26" s="172"/>
      <c r="AB26" s="172"/>
      <c r="AC26" s="172"/>
      <c r="AD26" s="172"/>
      <c r="AE26" s="172"/>
      <c r="AF26" s="172"/>
      <c r="AG26" s="172"/>
      <c r="AH26" s="172"/>
      <c r="AI26" s="172"/>
      <c r="AJ26" s="172"/>
      <c r="AK26" s="172"/>
      <c r="AL26" s="172"/>
      <c r="AM26" s="172"/>
      <c r="AN26" s="172"/>
      <c r="AO26" s="172"/>
    </row>
    <row r="27" spans="2:41" ht="19.899999999999999" customHeight="1">
      <c r="B27" s="44" t="s">
        <v>102</v>
      </c>
      <c r="C27" s="40"/>
      <c r="E27" s="42"/>
      <c r="F27" s="45">
        <v>-7505.7999999999874</v>
      </c>
      <c r="G27" s="45">
        <v>-6551.1156000000055</v>
      </c>
      <c r="H27" s="45">
        <v>-5908.4</v>
      </c>
      <c r="I27" s="45">
        <v>-7093.3320000000122</v>
      </c>
      <c r="J27" s="45">
        <v>-7806.6</v>
      </c>
      <c r="K27" s="45">
        <v>-9327.3000000000065</v>
      </c>
      <c r="L27" s="45">
        <v>-10560.582753789997</v>
      </c>
      <c r="M27" s="45">
        <v>-10401.520919429993</v>
      </c>
      <c r="N27" s="45">
        <v>-17234.9609487821</v>
      </c>
      <c r="O27" s="45">
        <v>-15660.34943571361</v>
      </c>
      <c r="P27" s="45">
        <v>-17367.8</v>
      </c>
      <c r="Q27" s="45">
        <v>-17989.5976624178</v>
      </c>
      <c r="R27" s="45">
        <v>-19838.115893781694</v>
      </c>
      <c r="S27" s="45">
        <v>-17737.123012357395</v>
      </c>
      <c r="T27" s="45">
        <v>-26428.710108128591</v>
      </c>
      <c r="U27" s="45">
        <v>-28033.074898329607</v>
      </c>
      <c r="V27" s="45">
        <v>-31563.555625604266</v>
      </c>
      <c r="W27" s="45">
        <v>-37659.558145535513</v>
      </c>
      <c r="X27" s="45">
        <v>-40285.409984186917</v>
      </c>
      <c r="Y27" s="45">
        <v>-40573.051919079306</v>
      </c>
      <c r="Z27" s="172"/>
      <c r="AA27" s="172"/>
      <c r="AB27" s="172"/>
      <c r="AC27" s="172"/>
      <c r="AD27" s="172"/>
      <c r="AE27" s="172"/>
      <c r="AF27" s="172"/>
      <c r="AG27" s="172"/>
      <c r="AH27" s="172"/>
      <c r="AI27" s="172"/>
      <c r="AJ27" s="172"/>
      <c r="AK27" s="172"/>
      <c r="AL27" s="172"/>
      <c r="AM27" s="172"/>
      <c r="AN27" s="172"/>
      <c r="AO27" s="172"/>
    </row>
    <row r="28" spans="2:41" ht="19.899999999999999" customHeight="1">
      <c r="B28" s="44" t="s">
        <v>86</v>
      </c>
      <c r="C28" s="40"/>
      <c r="E28" s="42"/>
      <c r="F28" s="45"/>
      <c r="G28" s="45"/>
      <c r="H28" s="45"/>
      <c r="I28" s="45"/>
      <c r="J28" s="45"/>
      <c r="K28" s="45"/>
      <c r="L28" s="45"/>
      <c r="M28" s="45"/>
      <c r="N28" s="45"/>
      <c r="O28" s="45"/>
      <c r="P28" s="45"/>
      <c r="Q28" s="45"/>
      <c r="R28" s="45"/>
      <c r="S28" s="45"/>
      <c r="T28" s="45"/>
      <c r="U28" s="45"/>
      <c r="V28" s="45"/>
      <c r="W28" s="45"/>
      <c r="X28" s="45"/>
      <c r="Y28" s="45"/>
      <c r="Z28" s="172"/>
      <c r="AA28" s="172"/>
      <c r="AB28" s="172"/>
      <c r="AC28" s="172"/>
      <c r="AD28" s="172"/>
      <c r="AE28" s="172"/>
      <c r="AF28" s="172"/>
      <c r="AG28" s="172"/>
      <c r="AH28" s="172"/>
      <c r="AI28" s="172"/>
      <c r="AJ28" s="172"/>
      <c r="AK28" s="172"/>
      <c r="AL28" s="172"/>
      <c r="AM28" s="172"/>
      <c r="AN28" s="172"/>
      <c r="AO28" s="172"/>
    </row>
    <row r="29" spans="2:41" ht="19.899999999999999" customHeight="1">
      <c r="B29" s="41" t="s">
        <v>103</v>
      </c>
      <c r="C29" s="39"/>
      <c r="E29" s="42"/>
      <c r="F29" s="43">
        <v>21350.2</v>
      </c>
      <c r="G29" s="43">
        <v>23467.684399999998</v>
      </c>
      <c r="H29" s="43">
        <v>26341.1</v>
      </c>
      <c r="I29" s="43">
        <v>30097.3</v>
      </c>
      <c r="J29" s="43">
        <v>32916.300000000003</v>
      </c>
      <c r="K29" s="43">
        <v>35882.699999999997</v>
      </c>
      <c r="L29" s="43">
        <v>42268.017246210002</v>
      </c>
      <c r="M29" s="43">
        <v>45807.686003570001</v>
      </c>
      <c r="N29" s="43">
        <v>50045.682904284993</v>
      </c>
      <c r="O29" s="43">
        <v>62736.490752292542</v>
      </c>
      <c r="P29" s="43">
        <v>68737.668716234693</v>
      </c>
      <c r="Q29" s="43">
        <v>80834.956116708854</v>
      </c>
      <c r="R29" s="43">
        <v>96650.805538720029</v>
      </c>
      <c r="S29" s="43">
        <v>109258.71912102487</v>
      </c>
      <c r="T29" s="43">
        <v>130167.69357615779</v>
      </c>
      <c r="U29" s="43">
        <v>143886.43355955917</v>
      </c>
      <c r="V29" s="43">
        <v>162633.5952572794</v>
      </c>
      <c r="W29" s="43">
        <v>130508.86738250764</v>
      </c>
      <c r="X29" s="43">
        <v>134760.52310117558</v>
      </c>
      <c r="Y29" s="43">
        <v>156456.85903216797</v>
      </c>
      <c r="Z29" s="172"/>
      <c r="AA29" s="172"/>
      <c r="AB29" s="172"/>
      <c r="AC29" s="172"/>
      <c r="AD29" s="172"/>
      <c r="AE29" s="172"/>
      <c r="AF29" s="172"/>
      <c r="AG29" s="172"/>
      <c r="AH29" s="172"/>
      <c r="AI29" s="172"/>
      <c r="AJ29" s="172"/>
      <c r="AK29" s="172"/>
      <c r="AL29" s="172"/>
      <c r="AM29" s="172"/>
      <c r="AN29" s="172"/>
      <c r="AO29" s="172"/>
    </row>
    <row r="30" spans="2:41" ht="19.899999999999999" customHeight="1">
      <c r="B30" s="44" t="s">
        <v>104</v>
      </c>
      <c r="C30" s="40"/>
      <c r="E30" s="42"/>
      <c r="F30" s="45">
        <v>1949.4</v>
      </c>
      <c r="G30" s="45">
        <v>2085.8000000000002</v>
      </c>
      <c r="H30" s="45">
        <v>2506.6</v>
      </c>
      <c r="I30" s="45">
        <v>3103.3</v>
      </c>
      <c r="J30" s="45">
        <v>3808</v>
      </c>
      <c r="K30" s="45">
        <v>4401.3</v>
      </c>
      <c r="L30" s="45">
        <v>5537.2172462100007</v>
      </c>
      <c r="M30" s="45">
        <v>5498.8004332499995</v>
      </c>
      <c r="N30" s="45">
        <v>6157.7000000000007</v>
      </c>
      <c r="O30" s="45">
        <v>8224.8078999999998</v>
      </c>
      <c r="P30" s="45">
        <v>9686.3805389999998</v>
      </c>
      <c r="Q30" s="45">
        <v>10874.382959</v>
      </c>
      <c r="R30" s="45">
        <v>11523.14569983</v>
      </c>
      <c r="S30" s="45">
        <v>13318.515682000001</v>
      </c>
      <c r="T30" s="45">
        <v>14697.649738620001</v>
      </c>
      <c r="U30" s="45">
        <v>16409.482548929998</v>
      </c>
      <c r="V30" s="45">
        <v>18206.7996724</v>
      </c>
      <c r="W30" s="45">
        <v>17513.122336110002</v>
      </c>
      <c r="X30" s="45">
        <v>21296.66534593</v>
      </c>
      <c r="Y30" s="45">
        <v>27909.938690920004</v>
      </c>
      <c r="Z30" s="172"/>
      <c r="AA30" s="172"/>
      <c r="AB30" s="172"/>
      <c r="AC30" s="172"/>
      <c r="AD30" s="172"/>
      <c r="AE30" s="172"/>
      <c r="AF30" s="172"/>
      <c r="AG30" s="172"/>
      <c r="AH30" s="172"/>
      <c r="AI30" s="172"/>
      <c r="AJ30" s="172"/>
      <c r="AK30" s="172"/>
      <c r="AL30" s="172"/>
      <c r="AM30" s="172"/>
      <c r="AN30" s="172"/>
      <c r="AO30" s="172"/>
    </row>
    <row r="31" spans="2:41" ht="19.899999999999999" customHeight="1">
      <c r="B31" s="44" t="s">
        <v>105</v>
      </c>
      <c r="C31" s="40"/>
      <c r="E31" s="42"/>
      <c r="F31" s="45">
        <v>2286</v>
      </c>
      <c r="G31" s="45">
        <f>+'IV-2a'!E34+'IV-3a'!E31</f>
        <v>2313.4843999999998</v>
      </c>
      <c r="H31" s="45">
        <v>2973.2</v>
      </c>
      <c r="I31" s="45">
        <v>3815</v>
      </c>
      <c r="J31" s="45">
        <v>4504.5</v>
      </c>
      <c r="K31" s="45">
        <v>5460.5</v>
      </c>
      <c r="L31" s="45">
        <v>7280.1</v>
      </c>
      <c r="M31" s="45">
        <v>10114.5</v>
      </c>
      <c r="N31" s="45">
        <v>12945.603223442327</v>
      </c>
      <c r="O31" s="45">
        <v>17608.480368460721</v>
      </c>
      <c r="P31" s="45">
        <v>16152.885226316861</v>
      </c>
      <c r="Q31" s="45">
        <v>20722.712173763066</v>
      </c>
      <c r="R31" s="45">
        <v>26200.190505676244</v>
      </c>
      <c r="S31" s="45">
        <v>28969.259293577699</v>
      </c>
      <c r="T31" s="45">
        <v>36991.247773231844</v>
      </c>
      <c r="U31" s="45">
        <v>41129.17542933482</v>
      </c>
      <c r="V31" s="45">
        <v>42484.200982576709</v>
      </c>
      <c r="W31" s="45">
        <v>35613.260759171309</v>
      </c>
      <c r="X31" s="45">
        <v>33371.428964183819</v>
      </c>
      <c r="Y31" s="45">
        <v>40495.562041621954</v>
      </c>
      <c r="Z31" s="172"/>
      <c r="AA31" s="172"/>
      <c r="AB31" s="172"/>
      <c r="AC31" s="172"/>
      <c r="AD31" s="172"/>
      <c r="AE31" s="172"/>
      <c r="AF31" s="172"/>
      <c r="AG31" s="172"/>
      <c r="AH31" s="172"/>
      <c r="AI31" s="172"/>
      <c r="AJ31" s="172"/>
      <c r="AK31" s="172"/>
      <c r="AL31" s="172"/>
      <c r="AM31" s="172"/>
      <c r="AN31" s="172"/>
      <c r="AO31" s="172"/>
    </row>
    <row r="32" spans="2:41" ht="19.899999999999999" customHeight="1">
      <c r="B32" s="44" t="s">
        <v>106</v>
      </c>
      <c r="C32" s="40"/>
      <c r="E32" s="42"/>
      <c r="F32" s="45">
        <v>15553.6</v>
      </c>
      <c r="G32" s="45">
        <f>+'IV-3a'!E32</f>
        <v>17974.3</v>
      </c>
      <c r="H32" s="45">
        <v>20160.3</v>
      </c>
      <c r="I32" s="45">
        <v>23053.8</v>
      </c>
      <c r="J32" s="45">
        <v>24474.5</v>
      </c>
      <c r="K32" s="45">
        <v>26000.5</v>
      </c>
      <c r="L32" s="45">
        <v>29363.7</v>
      </c>
      <c r="M32" s="45">
        <v>29724.9</v>
      </c>
      <c r="N32" s="45">
        <v>30585.256178142659</v>
      </c>
      <c r="O32" s="45">
        <v>35438.215049831822</v>
      </c>
      <c r="P32" s="45">
        <v>42792.569983897825</v>
      </c>
      <c r="Q32" s="45">
        <v>48828.499936695785</v>
      </c>
      <c r="R32" s="45">
        <v>57553.594196223778</v>
      </c>
      <c r="S32" s="45">
        <v>67103.219305267165</v>
      </c>
      <c r="T32" s="45">
        <v>78822.084178575955</v>
      </c>
      <c r="U32" s="45">
        <v>86499.039024604339</v>
      </c>
      <c r="V32" s="45">
        <v>102072.55627933878</v>
      </c>
      <c r="W32" s="45">
        <v>75232.827324004757</v>
      </c>
      <c r="X32" s="45">
        <v>81347.055236767628</v>
      </c>
      <c r="Y32" s="45">
        <v>88037.447684390921</v>
      </c>
      <c r="Z32" s="172"/>
      <c r="AA32" s="172"/>
      <c r="AB32" s="172"/>
      <c r="AC32" s="172"/>
      <c r="AD32" s="172"/>
      <c r="AE32" s="172"/>
      <c r="AF32" s="172"/>
      <c r="AG32" s="172"/>
      <c r="AH32" s="172"/>
      <c r="AI32" s="172"/>
      <c r="AJ32" s="172"/>
      <c r="AK32" s="172"/>
      <c r="AL32" s="172"/>
      <c r="AM32" s="172"/>
      <c r="AN32" s="172"/>
      <c r="AO32" s="172"/>
    </row>
    <row r="33" spans="2:41" ht="19.899999999999999" customHeight="1">
      <c r="B33" s="44" t="s">
        <v>107</v>
      </c>
      <c r="C33" s="40"/>
      <c r="E33" s="42"/>
      <c r="F33" s="45">
        <v>1561.2</v>
      </c>
      <c r="G33" s="45">
        <v>1094.0999999999999</v>
      </c>
      <c r="H33" s="45">
        <v>701</v>
      </c>
      <c r="I33" s="45">
        <v>125.20000000000073</v>
      </c>
      <c r="J33" s="45">
        <v>129.30000000000001</v>
      </c>
      <c r="K33" s="45">
        <v>20.399999999999636</v>
      </c>
      <c r="L33" s="45">
        <v>87</v>
      </c>
      <c r="M33" s="45">
        <v>469.48557032000053</v>
      </c>
      <c r="N33" s="45">
        <v>357.12350270000024</v>
      </c>
      <c r="O33" s="45">
        <v>1464.9874340000006</v>
      </c>
      <c r="P33" s="45">
        <v>105.83296702000007</v>
      </c>
      <c r="Q33" s="45">
        <v>409.36104725000041</v>
      </c>
      <c r="R33" s="45">
        <v>1373.8751369899992</v>
      </c>
      <c r="S33" s="45">
        <v>-132.27515982000023</v>
      </c>
      <c r="T33" s="45">
        <v>-343.28811427000073</v>
      </c>
      <c r="U33" s="45">
        <v>-151.26344330999927</v>
      </c>
      <c r="V33" s="45">
        <v>-129.96167703606807</v>
      </c>
      <c r="W33" s="45">
        <v>2149.6569632215651</v>
      </c>
      <c r="X33" s="45">
        <v>-1254.6264457058578</v>
      </c>
      <c r="Y33" s="45">
        <v>13.910615235066871</v>
      </c>
      <c r="Z33" s="172"/>
      <c r="AA33" s="172"/>
      <c r="AB33" s="172"/>
      <c r="AC33" s="172"/>
      <c r="AD33" s="172"/>
      <c r="AE33" s="172"/>
      <c r="AF33" s="172"/>
      <c r="AG33" s="172"/>
      <c r="AH33" s="172"/>
      <c r="AI33" s="172"/>
      <c r="AJ33" s="172"/>
      <c r="AK33" s="172"/>
      <c r="AL33" s="172"/>
      <c r="AM33" s="172"/>
      <c r="AN33" s="172"/>
      <c r="AO33" s="172"/>
    </row>
    <row r="34" spans="2:41" ht="9.75" customHeight="1" thickBot="1">
      <c r="B34" s="47"/>
      <c r="C34" s="47"/>
      <c r="D34" s="47"/>
      <c r="E34" s="47"/>
      <c r="F34" s="48"/>
      <c r="G34" s="48"/>
      <c r="H34" s="48"/>
      <c r="I34" s="48"/>
      <c r="J34" s="48"/>
      <c r="K34" s="48"/>
      <c r="L34" s="48"/>
      <c r="M34" s="48"/>
      <c r="N34" s="48"/>
      <c r="O34" s="48"/>
      <c r="P34" s="48"/>
      <c r="Q34" s="48"/>
      <c r="R34" s="48"/>
      <c r="S34" s="48"/>
      <c r="T34" s="48"/>
      <c r="U34" s="48"/>
      <c r="V34" s="48"/>
      <c r="W34" s="48"/>
      <c r="X34" s="48"/>
      <c r="Y34" s="48"/>
      <c r="Z34" s="172"/>
      <c r="AA34" s="172"/>
      <c r="AE34" s="172"/>
      <c r="AF34" s="172"/>
      <c r="AG34" s="172"/>
    </row>
    <row r="35" spans="2:41" ht="20.25" customHeight="1">
      <c r="B35" s="40" t="s">
        <v>31</v>
      </c>
      <c r="C35" s="50" t="s">
        <v>369</v>
      </c>
      <c r="D35" s="39"/>
      <c r="E35" s="39"/>
      <c r="F35" s="49"/>
      <c r="G35" s="49"/>
      <c r="H35" s="49"/>
      <c r="I35" s="49"/>
      <c r="J35" s="49"/>
      <c r="K35" s="49"/>
      <c r="L35" s="49"/>
      <c r="M35" s="49"/>
      <c r="N35" s="49"/>
      <c r="O35" s="49"/>
      <c r="P35" s="49"/>
      <c r="Q35" s="49"/>
      <c r="R35" s="49"/>
      <c r="S35" s="49"/>
      <c r="T35" s="49"/>
      <c r="U35" s="49"/>
      <c r="V35" s="49"/>
      <c r="W35" s="49"/>
      <c r="X35" s="49"/>
      <c r="Y35" s="49"/>
    </row>
    <row r="36" spans="2:41" ht="18" customHeight="1">
      <c r="B36" s="50" t="s">
        <v>384</v>
      </c>
      <c r="C36" s="50" t="s">
        <v>383</v>
      </c>
      <c r="D36" s="39"/>
      <c r="E36" s="39"/>
      <c r="F36" s="49"/>
      <c r="G36" s="49"/>
      <c r="H36" s="49"/>
      <c r="I36" s="49"/>
      <c r="J36" s="49"/>
      <c r="K36" s="49"/>
      <c r="L36" s="49"/>
      <c r="M36" s="49"/>
      <c r="N36" s="49"/>
    </row>
    <row r="37" spans="2:41" ht="15.75" customHeight="1">
      <c r="B37" s="50"/>
      <c r="C37" s="50" t="s">
        <v>394</v>
      </c>
      <c r="D37" s="50"/>
      <c r="E37" s="50"/>
      <c r="F37" s="50"/>
      <c r="G37" s="50"/>
      <c r="H37" s="50"/>
      <c r="I37" s="50"/>
      <c r="J37" s="50"/>
      <c r="K37" s="50"/>
      <c r="L37" s="50"/>
      <c r="M37" s="50"/>
      <c r="N37" s="50"/>
      <c r="O37" s="50"/>
      <c r="P37" s="50"/>
      <c r="Q37" s="50"/>
      <c r="R37" s="50"/>
      <c r="S37" s="50"/>
    </row>
    <row r="38" spans="2:41" ht="15" customHeight="1">
      <c r="B38" s="50"/>
      <c r="C38" s="50" t="s">
        <v>274</v>
      </c>
      <c r="D38" s="50"/>
      <c r="E38" s="50"/>
      <c r="F38" s="50"/>
      <c r="G38" s="50"/>
      <c r="H38" s="50"/>
      <c r="I38" s="50"/>
      <c r="J38" s="50"/>
      <c r="K38" s="50"/>
      <c r="L38" s="50"/>
      <c r="M38" s="50"/>
      <c r="N38" s="50"/>
      <c r="O38" s="50"/>
      <c r="P38" s="50"/>
      <c r="Q38" s="50"/>
      <c r="R38" s="50"/>
      <c r="S38" s="50"/>
    </row>
    <row r="39" spans="2:41" ht="18.75" customHeight="1">
      <c r="B39" s="51" t="s">
        <v>268</v>
      </c>
      <c r="C39" s="50" t="s">
        <v>374</v>
      </c>
      <c r="E39" s="40"/>
      <c r="F39" s="49"/>
      <c r="G39" s="43"/>
      <c r="H39" s="49"/>
      <c r="I39" s="49"/>
      <c r="J39" s="49"/>
      <c r="K39" s="49"/>
      <c r="L39" s="49"/>
      <c r="M39" s="49"/>
    </row>
    <row r="40" spans="2:41" ht="19.899999999999999" customHeight="1">
      <c r="D40" s="40"/>
    </row>
    <row r="43" spans="2:41" ht="19.899999999999999" customHeight="1">
      <c r="K43" s="172"/>
      <c r="L43" s="172"/>
      <c r="M43" s="172"/>
      <c r="N43" s="172"/>
      <c r="O43" s="172"/>
      <c r="P43" s="172"/>
      <c r="Q43" s="172"/>
      <c r="R43" s="172"/>
      <c r="S43" s="172"/>
      <c r="T43" s="172"/>
      <c r="U43" s="172"/>
      <c r="V43" s="172"/>
    </row>
    <row r="44" spans="2:41" ht="19.899999999999999" customHeight="1">
      <c r="C44" s="57"/>
      <c r="D44" s="186"/>
      <c r="E44" s="60"/>
      <c r="F44" s="60"/>
      <c r="G44" s="60"/>
      <c r="H44" s="216"/>
      <c r="I44" s="216"/>
      <c r="J44" s="216"/>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row>
    <row r="45" spans="2:41" ht="19.899999999999999" customHeight="1">
      <c r="C45" s="186"/>
      <c r="D45" s="186"/>
      <c r="E45" s="60"/>
      <c r="F45" s="60"/>
      <c r="G45" s="60"/>
      <c r="H45" s="216"/>
      <c r="I45" s="216"/>
      <c r="J45" s="216"/>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row>
    <row r="46" spans="2:41" ht="19.899999999999999" customHeight="1">
      <c r="C46" s="186"/>
      <c r="D46" s="186"/>
      <c r="E46" s="60"/>
      <c r="F46" s="60"/>
      <c r="G46" s="60"/>
      <c r="H46" s="216"/>
      <c r="I46" s="216"/>
      <c r="J46" s="216"/>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row>
    <row r="47" spans="2:41" ht="19.899999999999999" customHeight="1">
      <c r="C47" s="186"/>
      <c r="D47" s="186"/>
      <c r="E47" s="60"/>
      <c r="F47" s="60"/>
      <c r="G47" s="60"/>
      <c r="H47" s="216"/>
      <c r="I47" s="216"/>
      <c r="J47" s="216"/>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row>
    <row r="48" spans="2:41" ht="19.899999999999999" customHeight="1">
      <c r="C48" s="186"/>
      <c r="D48" s="186"/>
      <c r="E48" s="206"/>
      <c r="F48" s="57"/>
      <c r="G48" s="57"/>
      <c r="H48" s="216"/>
      <c r="I48" s="216"/>
      <c r="J48" s="206"/>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row>
    <row r="49" spans="3:35" ht="19.899999999999999" customHeight="1">
      <c r="C49" s="186"/>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row>
    <row r="50" spans="3:35" ht="19.899999999999999" customHeight="1">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row>
    <row r="51" spans="3:35" ht="19.899999999999999" customHeight="1">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row>
    <row r="52" spans="3:35" ht="19.899999999999999" customHeight="1">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row>
    <row r="53" spans="3:35" ht="19.899999999999999" customHeight="1">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row>
    <row r="54" spans="3:35" ht="19.899999999999999" customHeight="1">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row>
    <row r="55" spans="3:35" ht="19.899999999999999" customHeight="1">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row>
    <row r="56" spans="3:35" ht="19.899999999999999" customHeight="1">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row>
    <row r="57" spans="3:35" ht="19.899999999999999" customHeight="1">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row>
    <row r="58" spans="3:35" ht="19.899999999999999" customHeight="1">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row>
    <row r="59" spans="3:35" ht="19.899999999999999" customHeight="1">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row>
    <row r="60" spans="3:35" ht="19.899999999999999" customHeight="1">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row>
    <row r="61" spans="3:35" ht="19.899999999999999" customHeight="1">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row>
    <row r="62" spans="3:35" ht="19.899999999999999" customHeight="1">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row>
    <row r="63" spans="3:35" ht="19.899999999999999" customHeight="1">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row>
    <row r="64" spans="3:35" ht="19.899999999999999" customHeight="1">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row>
    <row r="65" spans="11:35" ht="19.899999999999999" customHeight="1">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row>
    <row r="66" spans="11:35" ht="19.899999999999999" customHeight="1">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row>
    <row r="67" spans="11:35" ht="19.899999999999999" customHeight="1">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row>
    <row r="68" spans="11:35" ht="19.899999999999999" customHeight="1">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row>
    <row r="69" spans="11:35" ht="19.899999999999999" customHeight="1">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row>
    <row r="70" spans="11:35" ht="19.899999999999999" customHeight="1">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row>
    <row r="71" spans="11:35" ht="19.899999999999999" customHeight="1">
      <c r="K71" s="172"/>
    </row>
    <row r="72" spans="11:35" ht="19.899999999999999" customHeight="1">
      <c r="K72" s="172"/>
    </row>
    <row r="73" spans="11:35" ht="19.899999999999999" customHeight="1">
      <c r="K73" s="172"/>
    </row>
  </sheetData>
  <mergeCells count="3">
    <mergeCell ref="G4:I4"/>
    <mergeCell ref="F3:G3"/>
    <mergeCell ref="H3:I3"/>
  </mergeCells>
  <phoneticPr fontId="0" type="noConversion"/>
  <printOptions verticalCentered="1"/>
  <pageMargins left="0.25" right="0.25" top="0" bottom="0" header="0" footer="0"/>
  <pageSetup paperSize="120" scale="60" orientation="landscape" horizontalDpi="300" verticalDpi="300" r:id="rId1"/>
  <headerFooter alignWithMargins="0"/>
  <ignoredErrors>
    <ignoredError sqref="F5:R5 T5:U5 V5:V6 W5:Y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57"/>
  <sheetViews>
    <sheetView zoomScale="80" zoomScaleNormal="80" workbookViewId="0">
      <selection sqref="A1:A1048576"/>
    </sheetView>
  </sheetViews>
  <sheetFormatPr baseColWidth="10" defaultColWidth="14.6640625" defaultRowHeight="19.899999999999999" customHeight="1"/>
  <cols>
    <col min="1" max="1" width="3.77734375" style="173" customWidth="1"/>
    <col min="2" max="2" width="19.6640625" style="173" customWidth="1"/>
    <col min="3" max="3" width="39.109375" style="173" customWidth="1"/>
    <col min="4" max="8" width="15.6640625" style="173" customWidth="1"/>
    <col min="9" max="22" width="14.6640625" style="173" customWidth="1"/>
    <col min="23" max="16384" width="14.6640625" style="173"/>
  </cols>
  <sheetData>
    <row r="1" spans="2:52" ht="18" customHeight="1">
      <c r="B1" s="24" t="s">
        <v>501</v>
      </c>
      <c r="C1" s="25"/>
      <c r="D1" s="25"/>
      <c r="E1" s="25"/>
      <c r="F1" s="25"/>
      <c r="G1" s="25"/>
      <c r="H1" s="25"/>
      <c r="I1" s="26"/>
      <c r="J1" s="25"/>
      <c r="K1" s="25"/>
      <c r="L1" s="26"/>
    </row>
    <row r="2" spans="2:52" s="174" customFormat="1" ht="18" customHeight="1">
      <c r="B2" s="52" t="s">
        <v>308</v>
      </c>
      <c r="C2" s="25"/>
      <c r="D2" s="25"/>
      <c r="E2" s="25"/>
      <c r="F2" s="25"/>
      <c r="G2" s="25"/>
      <c r="H2" s="25"/>
      <c r="I2" s="25"/>
      <c r="J2" s="25"/>
      <c r="K2" s="25"/>
      <c r="L2" s="25"/>
      <c r="M2" s="46"/>
      <c r="N2" s="46"/>
    </row>
    <row r="3" spans="2:52" s="174" customFormat="1" ht="18" customHeight="1">
      <c r="B3" s="75" t="s">
        <v>335</v>
      </c>
      <c r="C3" s="89"/>
      <c r="D3" s="89"/>
      <c r="E3" s="89"/>
      <c r="F3" s="89"/>
      <c r="G3" s="89"/>
      <c r="H3" s="89"/>
      <c r="I3" s="89"/>
      <c r="J3" s="89"/>
      <c r="K3" s="29"/>
      <c r="L3" s="89"/>
    </row>
    <row r="4" spans="2:52" ht="18" customHeight="1" thickBot="1"/>
    <row r="5" spans="2:52" s="175" customFormat="1" ht="30" customHeight="1" thickBot="1">
      <c r="B5" s="34" t="s">
        <v>267</v>
      </c>
      <c r="C5" s="35"/>
      <c r="D5" s="193">
        <v>1995</v>
      </c>
      <c r="E5" s="193">
        <v>1996</v>
      </c>
      <c r="F5" s="193">
        <v>1997</v>
      </c>
      <c r="G5" s="193">
        <v>1998</v>
      </c>
      <c r="H5" s="193">
        <v>1999</v>
      </c>
      <c r="I5" s="193">
        <v>2000</v>
      </c>
      <c r="J5" s="193">
        <v>2001</v>
      </c>
      <c r="K5" s="193">
        <v>2002</v>
      </c>
      <c r="L5" s="193">
        <v>2003</v>
      </c>
      <c r="M5" s="193">
        <v>2004</v>
      </c>
      <c r="N5" s="193">
        <v>2005</v>
      </c>
      <c r="O5" s="193">
        <v>2006</v>
      </c>
      <c r="P5" s="193">
        <v>2007</v>
      </c>
      <c r="Q5" s="193">
        <v>2008</v>
      </c>
      <c r="R5" s="193">
        <v>2009</v>
      </c>
      <c r="S5" s="193">
        <v>2010</v>
      </c>
      <c r="T5" s="193">
        <v>2011</v>
      </c>
      <c r="U5" s="193">
        <v>2012</v>
      </c>
      <c r="V5" s="193">
        <v>2013</v>
      </c>
      <c r="W5" s="193">
        <v>2014</v>
      </c>
      <c r="X5" s="193">
        <v>2015</v>
      </c>
      <c r="Y5" s="193">
        <v>2016</v>
      </c>
      <c r="Z5" s="193">
        <v>2017</v>
      </c>
      <c r="AA5" s="193">
        <v>2018</v>
      </c>
      <c r="AB5" s="193">
        <v>2019</v>
      </c>
      <c r="AC5" s="193">
        <v>2020</v>
      </c>
    </row>
    <row r="6" spans="2:52" ht="19.899999999999999" customHeight="1">
      <c r="B6" s="176"/>
      <c r="C6" s="176"/>
      <c r="D6" s="176"/>
      <c r="E6" s="176"/>
      <c r="F6" s="176"/>
      <c r="G6" s="176"/>
      <c r="H6" s="176"/>
      <c r="I6" s="177"/>
      <c r="J6" s="177"/>
      <c r="K6" s="177"/>
      <c r="L6" s="177"/>
      <c r="M6" s="177"/>
      <c r="N6" s="177"/>
      <c r="O6" s="177"/>
      <c r="P6" s="177"/>
      <c r="Q6" s="177"/>
      <c r="R6" s="177"/>
      <c r="S6" s="177"/>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row>
    <row r="7" spans="2:52" ht="19.899999999999999" customHeight="1">
      <c r="B7" s="179" t="s">
        <v>248</v>
      </c>
      <c r="C7" s="180"/>
      <c r="D7" s="194">
        <v>74.711567849999994</v>
      </c>
      <c r="E7" s="194">
        <v>416.54315508000002</v>
      </c>
      <c r="F7" s="194">
        <v>3443.7536567500001</v>
      </c>
      <c r="G7" s="194">
        <v>2042.9975912</v>
      </c>
      <c r="H7" s="194">
        <v>2083.8205244300002</v>
      </c>
      <c r="I7" s="194">
        <v>3476.0940000000001</v>
      </c>
      <c r="J7" s="194">
        <v>8549.0034999999989</v>
      </c>
      <c r="K7" s="194">
        <v>9150.4969000000001</v>
      </c>
      <c r="L7" s="194">
        <v>7909.9503000000004</v>
      </c>
      <c r="M7" s="194">
        <v>6407.9308000000001</v>
      </c>
      <c r="N7" s="194">
        <v>5541.2918000000009</v>
      </c>
      <c r="O7" s="194">
        <v>4198.6130160000002</v>
      </c>
      <c r="P7" s="194">
        <v>3610.8337531693201</v>
      </c>
      <c r="Q7" s="194">
        <v>9657.3905508271</v>
      </c>
      <c r="R7" s="194">
        <v>10780.56459142926</v>
      </c>
      <c r="S7" s="194">
        <v>9906.7030111518761</v>
      </c>
      <c r="T7" s="194">
        <v>8271.2762358252694</v>
      </c>
      <c r="U7" s="194">
        <v>8370.9472930225093</v>
      </c>
      <c r="V7" s="194">
        <v>10110.85425342652</v>
      </c>
      <c r="W7" s="194">
        <v>9394.7609875438066</v>
      </c>
      <c r="X7" s="194">
        <v>9281.0725559740968</v>
      </c>
      <c r="Y7" s="238">
        <v>8095.5852616048223</v>
      </c>
      <c r="Z7" s="239">
        <v>10015.663952000001</v>
      </c>
      <c r="AA7" s="239">
        <v>10836.53039493086</v>
      </c>
      <c r="AB7" s="246">
        <v>5644.8997471394878</v>
      </c>
      <c r="AC7" s="246">
        <v>16701.85935387704</v>
      </c>
      <c r="AD7" s="129"/>
      <c r="AE7" s="129"/>
      <c r="AF7" s="129"/>
      <c r="AG7" s="129"/>
      <c r="AH7" s="129"/>
      <c r="AI7" s="129"/>
      <c r="AJ7" s="129"/>
      <c r="AK7" s="129"/>
      <c r="AL7" s="129"/>
      <c r="AM7" s="129"/>
      <c r="AN7" s="129"/>
      <c r="AO7" s="129"/>
      <c r="AP7" s="129"/>
      <c r="AQ7" s="129"/>
      <c r="AR7" s="129"/>
      <c r="AS7" s="129"/>
      <c r="AT7" s="129"/>
      <c r="AU7" s="178"/>
      <c r="AV7" s="178"/>
      <c r="AW7" s="178"/>
      <c r="AX7" s="178"/>
      <c r="AY7" s="178"/>
      <c r="AZ7" s="178"/>
    </row>
    <row r="8" spans="2:52" ht="19.899999999999999" customHeight="1">
      <c r="B8" s="179"/>
      <c r="C8" s="180"/>
      <c r="D8" s="195"/>
      <c r="E8" s="195"/>
      <c r="F8" s="195"/>
      <c r="G8" s="195"/>
      <c r="H8" s="195"/>
      <c r="I8" s="196"/>
      <c r="J8" s="196"/>
      <c r="K8" s="196"/>
      <c r="L8" s="196"/>
      <c r="M8" s="196"/>
      <c r="N8" s="196"/>
      <c r="O8" s="196"/>
      <c r="P8" s="196"/>
      <c r="Q8" s="196"/>
      <c r="R8" s="196"/>
      <c r="S8" s="196"/>
      <c r="T8" s="175"/>
      <c r="U8" s="175"/>
      <c r="V8" s="175"/>
      <c r="W8" s="175"/>
      <c r="X8" s="175"/>
      <c r="Y8" s="175"/>
      <c r="Z8" s="210"/>
      <c r="AA8" s="210"/>
      <c r="AB8" s="247"/>
      <c r="AC8" s="247"/>
      <c r="AD8" s="129"/>
      <c r="AE8" s="129"/>
      <c r="AF8" s="129"/>
      <c r="AG8" s="129"/>
      <c r="AH8" s="129"/>
      <c r="AI8" s="129"/>
      <c r="AJ8" s="129"/>
      <c r="AK8" s="129"/>
      <c r="AL8" s="129"/>
      <c r="AM8" s="129"/>
      <c r="AN8" s="129"/>
      <c r="AO8" s="129"/>
      <c r="AP8" s="129"/>
      <c r="AQ8" s="129"/>
      <c r="AR8" s="129"/>
      <c r="AS8" s="129"/>
      <c r="AT8" s="129"/>
    </row>
    <row r="9" spans="2:52" ht="19.899999999999999" customHeight="1">
      <c r="B9" s="179" t="s">
        <v>249</v>
      </c>
      <c r="D9" s="197" t="s">
        <v>28</v>
      </c>
      <c r="E9" s="197" t="s">
        <v>28</v>
      </c>
      <c r="F9" s="197" t="s">
        <v>28</v>
      </c>
      <c r="G9" s="197" t="s">
        <v>28</v>
      </c>
      <c r="H9" s="198">
        <v>186.001</v>
      </c>
      <c r="I9" s="198">
        <v>205.58</v>
      </c>
      <c r="J9" s="198">
        <v>4806.9759999999997</v>
      </c>
      <c r="K9" s="198">
        <v>5280.27</v>
      </c>
      <c r="L9" s="198">
        <v>5127.8672999999999</v>
      </c>
      <c r="M9" s="198">
        <v>4477.0388000000003</v>
      </c>
      <c r="N9" s="198">
        <v>4132.6468000000004</v>
      </c>
      <c r="O9" s="198">
        <v>3841.0774080000001</v>
      </c>
      <c r="P9" s="198">
        <v>3514.2394231693202</v>
      </c>
      <c r="Q9" s="198">
        <v>6083.7401458270997</v>
      </c>
      <c r="R9" s="198">
        <v>6142.09450642926</v>
      </c>
      <c r="S9" s="198">
        <v>6193.680411151875</v>
      </c>
      <c r="T9" s="198">
        <v>6237.8392358252695</v>
      </c>
      <c r="U9" s="198">
        <v>6223.7777930225102</v>
      </c>
      <c r="V9" s="198">
        <v>6145.9209174265234</v>
      </c>
      <c r="W9" s="198">
        <v>6053.4699795438073</v>
      </c>
      <c r="X9" s="198">
        <v>5945.5956869740976</v>
      </c>
      <c r="Y9" s="198">
        <v>5765.050711604822</v>
      </c>
      <c r="Z9" s="211">
        <v>5511.5711000000001</v>
      </c>
      <c r="AA9" s="211">
        <v>5232.7547449308595</v>
      </c>
      <c r="AB9" s="248">
        <v>4914.109401139488</v>
      </c>
      <c r="AC9" s="248">
        <v>4431.6186988770396</v>
      </c>
      <c r="AD9" s="129"/>
      <c r="AE9" s="129"/>
      <c r="AF9" s="129"/>
      <c r="AG9" s="129"/>
      <c r="AH9" s="129"/>
      <c r="AI9" s="129"/>
      <c r="AJ9" s="129"/>
      <c r="AK9" s="129"/>
      <c r="AL9" s="129"/>
      <c r="AM9" s="129"/>
      <c r="AN9" s="129"/>
      <c r="AO9" s="129"/>
      <c r="AP9" s="129"/>
      <c r="AQ9" s="129"/>
      <c r="AR9" s="129"/>
      <c r="AS9" s="129"/>
      <c r="AT9" s="129"/>
    </row>
    <row r="10" spans="2:52" ht="19.899999999999999" customHeight="1">
      <c r="B10" s="181" t="s">
        <v>250</v>
      </c>
      <c r="D10" s="197" t="s">
        <v>28</v>
      </c>
      <c r="E10" s="197" t="s">
        <v>28</v>
      </c>
      <c r="F10" s="197" t="s">
        <v>28</v>
      </c>
      <c r="G10" s="197" t="s">
        <v>28</v>
      </c>
      <c r="H10" s="199">
        <v>186.001</v>
      </c>
      <c r="I10" s="199">
        <v>205.58</v>
      </c>
      <c r="J10" s="199">
        <v>4806.9759999999997</v>
      </c>
      <c r="K10" s="199">
        <v>5280.27</v>
      </c>
      <c r="L10" s="199">
        <v>59</v>
      </c>
      <c r="M10" s="200" t="s">
        <v>28</v>
      </c>
      <c r="N10" s="200" t="s">
        <v>28</v>
      </c>
      <c r="O10" s="200" t="s">
        <v>28</v>
      </c>
      <c r="P10" s="200" t="s">
        <v>28</v>
      </c>
      <c r="Q10" s="200" t="s">
        <v>28</v>
      </c>
      <c r="R10" s="200" t="s">
        <v>28</v>
      </c>
      <c r="S10" s="200" t="s">
        <v>28</v>
      </c>
      <c r="T10" s="200" t="s">
        <v>28</v>
      </c>
      <c r="U10" s="200" t="s">
        <v>28</v>
      </c>
      <c r="V10" s="200" t="s">
        <v>28</v>
      </c>
      <c r="W10" s="200" t="s">
        <v>28</v>
      </c>
      <c r="X10" s="200" t="s">
        <v>28</v>
      </c>
      <c r="Y10" s="200" t="s">
        <v>28</v>
      </c>
      <c r="Z10" s="197" t="s">
        <v>28</v>
      </c>
      <c r="AA10" s="197" t="s">
        <v>28</v>
      </c>
      <c r="AB10" s="197" t="s">
        <v>471</v>
      </c>
      <c r="AC10" s="197" t="s">
        <v>471</v>
      </c>
      <c r="AD10" s="129"/>
      <c r="AE10" s="129"/>
      <c r="AF10" s="129"/>
      <c r="AG10" s="129"/>
      <c r="AH10" s="129"/>
      <c r="AI10" s="129"/>
      <c r="AJ10" s="129"/>
      <c r="AK10" s="129"/>
      <c r="AL10" s="129"/>
      <c r="AM10" s="129"/>
      <c r="AN10" s="129"/>
      <c r="AO10" s="129"/>
      <c r="AP10" s="129"/>
      <c r="AQ10" s="129"/>
      <c r="AR10" s="129"/>
      <c r="AS10" s="129"/>
      <c r="AT10" s="129"/>
    </row>
    <row r="11" spans="2:52" ht="19.899999999999999" customHeight="1">
      <c r="B11" s="181" t="s">
        <v>355</v>
      </c>
      <c r="D11" s="197" t="s">
        <v>28</v>
      </c>
      <c r="E11" s="197" t="s">
        <v>28</v>
      </c>
      <c r="F11" s="197" t="s">
        <v>28</v>
      </c>
      <c r="G11" s="197" t="s">
        <v>28</v>
      </c>
      <c r="H11" s="197" t="s">
        <v>28</v>
      </c>
      <c r="I11" s="200" t="s">
        <v>28</v>
      </c>
      <c r="J11" s="200" t="s">
        <v>28</v>
      </c>
      <c r="K11" s="200" t="s">
        <v>28</v>
      </c>
      <c r="L11" s="199">
        <v>5068.8672999999999</v>
      </c>
      <c r="M11" s="199">
        <v>4477.0388000000003</v>
      </c>
      <c r="N11" s="199">
        <v>4132.6468000000004</v>
      </c>
      <c r="O11" s="199">
        <v>3841.0774080000001</v>
      </c>
      <c r="P11" s="199">
        <v>3514.2394231693202</v>
      </c>
      <c r="Q11" s="199">
        <v>6083.7401458270997</v>
      </c>
      <c r="R11" s="199">
        <v>6142.09450642926</v>
      </c>
      <c r="S11" s="199">
        <v>6193.680411151875</v>
      </c>
      <c r="T11" s="199">
        <v>6237.8392358252695</v>
      </c>
      <c r="U11" s="199">
        <v>6223.7777930225102</v>
      </c>
      <c r="V11" s="199">
        <v>6145.9209174265234</v>
      </c>
      <c r="W11" s="199">
        <v>6053.4699795438073</v>
      </c>
      <c r="X11" s="199">
        <v>5945.5956869740976</v>
      </c>
      <c r="Y11" s="199">
        <v>5765.050711604822</v>
      </c>
      <c r="Z11" s="213">
        <v>5511.5711000000001</v>
      </c>
      <c r="AA11" s="213">
        <v>5232.7547449308595</v>
      </c>
      <c r="AB11" s="249">
        <v>4914.109401139488</v>
      </c>
      <c r="AC11" s="249">
        <v>4431.6186988770396</v>
      </c>
      <c r="AD11" s="129"/>
      <c r="AE11" s="129"/>
      <c r="AF11" s="129"/>
      <c r="AG11" s="129"/>
      <c r="AH11" s="129"/>
      <c r="AI11" s="129"/>
      <c r="AJ11" s="129"/>
      <c r="AK11" s="129"/>
      <c r="AL11" s="129"/>
      <c r="AM11" s="129"/>
      <c r="AN11" s="129"/>
      <c r="AO11" s="129"/>
      <c r="AP11" s="129"/>
      <c r="AQ11" s="129"/>
      <c r="AR11" s="129"/>
      <c r="AS11" s="129"/>
      <c r="AT11" s="129"/>
    </row>
    <row r="12" spans="2:52" ht="19.899999999999999" customHeight="1">
      <c r="B12" s="179" t="s">
        <v>86</v>
      </c>
      <c r="D12" s="175"/>
      <c r="E12" s="175"/>
      <c r="F12" s="175"/>
      <c r="G12" s="175"/>
      <c r="H12" s="175"/>
      <c r="I12" s="201"/>
      <c r="J12" s="201"/>
      <c r="K12" s="201"/>
      <c r="L12" s="201"/>
      <c r="M12" s="201"/>
      <c r="N12" s="201"/>
      <c r="O12" s="201"/>
      <c r="P12" s="201"/>
      <c r="Q12" s="201"/>
      <c r="R12" s="201"/>
      <c r="S12" s="201"/>
      <c r="T12" s="175"/>
      <c r="U12" s="175"/>
      <c r="V12" s="175"/>
      <c r="W12" s="175"/>
      <c r="X12" s="175"/>
      <c r="Y12" s="175"/>
      <c r="Z12" s="210"/>
      <c r="AA12" s="210"/>
      <c r="AB12" s="247"/>
      <c r="AC12" s="247"/>
      <c r="AD12" s="129"/>
      <c r="AE12" s="129"/>
      <c r="AF12" s="129"/>
      <c r="AG12" s="129"/>
      <c r="AH12" s="129"/>
      <c r="AI12" s="129"/>
      <c r="AJ12" s="129"/>
      <c r="AK12" s="129"/>
      <c r="AL12" s="129"/>
      <c r="AM12" s="129"/>
      <c r="AN12" s="129"/>
      <c r="AO12" s="129"/>
      <c r="AP12" s="129"/>
      <c r="AQ12" s="129"/>
      <c r="AR12" s="129"/>
      <c r="AS12" s="129"/>
      <c r="AT12" s="129"/>
    </row>
    <row r="13" spans="2:52" ht="19.899999999999999" customHeight="1">
      <c r="B13" s="179" t="s">
        <v>251</v>
      </c>
      <c r="D13" s="198">
        <v>59.55</v>
      </c>
      <c r="E13" s="198">
        <v>408.91079999999999</v>
      </c>
      <c r="F13" s="198">
        <v>3438.0418</v>
      </c>
      <c r="G13" s="198">
        <v>2039.3707999999999</v>
      </c>
      <c r="H13" s="198">
        <v>1893.8517999999999</v>
      </c>
      <c r="I13" s="198">
        <v>2676.817</v>
      </c>
      <c r="J13" s="198">
        <v>2775.3512000000001</v>
      </c>
      <c r="K13" s="198">
        <v>2882.3029999999999</v>
      </c>
      <c r="L13" s="198">
        <v>2782.0830000000001</v>
      </c>
      <c r="M13" s="198">
        <v>1930.8920000000001</v>
      </c>
      <c r="N13" s="198">
        <v>1408.645</v>
      </c>
      <c r="O13" s="198">
        <v>357.53560799999997</v>
      </c>
      <c r="P13" s="198">
        <v>96.594329999999999</v>
      </c>
      <c r="Q13" s="198">
        <v>3573.6504049999999</v>
      </c>
      <c r="R13" s="198">
        <v>4638.4700849999999</v>
      </c>
      <c r="S13" s="198">
        <v>3713.0226000000007</v>
      </c>
      <c r="T13" s="198">
        <v>2033.43795</v>
      </c>
      <c r="U13" s="198">
        <v>2147.1695</v>
      </c>
      <c r="V13" s="198">
        <v>3964.9333359999996</v>
      </c>
      <c r="W13" s="198">
        <v>3341.2910080000001</v>
      </c>
      <c r="X13" s="198">
        <v>3335.4768690000001</v>
      </c>
      <c r="Y13" s="198">
        <v>2330.5345500000003</v>
      </c>
      <c r="Z13" s="211">
        <v>4504.0928520000007</v>
      </c>
      <c r="AA13" s="211">
        <v>5603.7756500000005</v>
      </c>
      <c r="AB13" s="248">
        <v>730.79034599999989</v>
      </c>
      <c r="AC13" s="248">
        <v>12270.240655</v>
      </c>
      <c r="AD13" s="129"/>
      <c r="AE13" s="129"/>
      <c r="AF13" s="129"/>
      <c r="AG13" s="129"/>
      <c r="AH13" s="129"/>
      <c r="AI13" s="129"/>
      <c r="AJ13" s="129"/>
      <c r="AK13" s="129"/>
      <c r="AL13" s="129"/>
      <c r="AM13" s="129"/>
      <c r="AN13" s="129"/>
      <c r="AO13" s="129"/>
      <c r="AP13" s="129"/>
      <c r="AQ13" s="129"/>
      <c r="AR13" s="129"/>
      <c r="AS13" s="129"/>
      <c r="AT13" s="129"/>
    </row>
    <row r="14" spans="2:52" ht="19.899999999999999" customHeight="1">
      <c r="B14" s="181" t="s">
        <v>252</v>
      </c>
      <c r="D14" s="199">
        <v>59.55</v>
      </c>
      <c r="E14" s="199">
        <v>408.91079999999999</v>
      </c>
      <c r="F14" s="199">
        <v>3438.0418</v>
      </c>
      <c r="G14" s="199">
        <v>2039.3707999999999</v>
      </c>
      <c r="H14" s="199">
        <v>1893.8517999999999</v>
      </c>
      <c r="I14" s="199">
        <v>2676.817</v>
      </c>
      <c r="J14" s="199">
        <v>2775.3512000000001</v>
      </c>
      <c r="K14" s="199">
        <v>2882.3029999999999</v>
      </c>
      <c r="L14" s="199">
        <v>2087.0300000000002</v>
      </c>
      <c r="M14" s="199">
        <v>0.155</v>
      </c>
      <c r="N14" s="197" t="s">
        <v>28</v>
      </c>
      <c r="O14" s="197" t="s">
        <v>28</v>
      </c>
      <c r="P14" s="197" t="s">
        <v>28</v>
      </c>
      <c r="Q14" s="197" t="s">
        <v>28</v>
      </c>
      <c r="R14" s="197" t="s">
        <v>28</v>
      </c>
      <c r="S14" s="197" t="s">
        <v>28</v>
      </c>
      <c r="T14" s="197" t="s">
        <v>28</v>
      </c>
      <c r="U14" s="197" t="s">
        <v>28</v>
      </c>
      <c r="V14" s="197" t="s">
        <v>28</v>
      </c>
      <c r="W14" s="197" t="s">
        <v>28</v>
      </c>
      <c r="X14" s="197" t="s">
        <v>28</v>
      </c>
      <c r="Y14" s="197" t="s">
        <v>28</v>
      </c>
      <c r="Z14" s="197" t="s">
        <v>28</v>
      </c>
      <c r="AA14" s="197" t="s">
        <v>28</v>
      </c>
      <c r="AB14" s="197" t="s">
        <v>472</v>
      </c>
      <c r="AC14" s="197" t="s">
        <v>472</v>
      </c>
      <c r="AD14" s="129"/>
      <c r="AE14" s="129"/>
      <c r="AF14" s="129"/>
      <c r="AG14" s="129"/>
      <c r="AH14" s="129"/>
      <c r="AI14" s="129"/>
      <c r="AJ14" s="129"/>
      <c r="AK14" s="129"/>
      <c r="AL14" s="129"/>
      <c r="AM14" s="129"/>
      <c r="AN14" s="129"/>
      <c r="AO14" s="129"/>
      <c r="AP14" s="129"/>
      <c r="AQ14" s="129"/>
      <c r="AR14" s="129"/>
      <c r="AS14" s="129"/>
      <c r="AT14" s="129"/>
    </row>
    <row r="15" spans="2:52" ht="19.899999999999999" customHeight="1">
      <c r="B15" s="181" t="s">
        <v>253</v>
      </c>
      <c r="D15" s="197" t="s">
        <v>28</v>
      </c>
      <c r="E15" s="197" t="s">
        <v>28</v>
      </c>
      <c r="F15" s="197" t="s">
        <v>28</v>
      </c>
      <c r="G15" s="197" t="s">
        <v>28</v>
      </c>
      <c r="H15" s="197" t="s">
        <v>28</v>
      </c>
      <c r="I15" s="200" t="s">
        <v>28</v>
      </c>
      <c r="J15" s="200" t="s">
        <v>28</v>
      </c>
      <c r="K15" s="200" t="s">
        <v>28</v>
      </c>
      <c r="L15" s="199">
        <v>695.053</v>
      </c>
      <c r="M15" s="199">
        <v>1692.2370000000001</v>
      </c>
      <c r="N15" s="199">
        <v>1158.145</v>
      </c>
      <c r="O15" s="199">
        <v>87.493607999999995</v>
      </c>
      <c r="P15" s="199">
        <v>96.594329999999999</v>
      </c>
      <c r="Q15" s="199">
        <v>3573.6504049999999</v>
      </c>
      <c r="R15" s="199">
        <v>4638.4700849999999</v>
      </c>
      <c r="S15" s="199">
        <v>3713.0226000000007</v>
      </c>
      <c r="T15" s="199">
        <v>2033.43795</v>
      </c>
      <c r="U15" s="199">
        <v>2147.1695</v>
      </c>
      <c r="V15" s="199">
        <v>3964.9333359999996</v>
      </c>
      <c r="W15" s="199">
        <v>3341.2910080000001</v>
      </c>
      <c r="X15" s="199">
        <v>3335.4768690000001</v>
      </c>
      <c r="Y15" s="199">
        <v>2330.5345500000003</v>
      </c>
      <c r="Z15" s="213">
        <v>4504.0928520000007</v>
      </c>
      <c r="AA15" s="213">
        <v>5603.7756500000005</v>
      </c>
      <c r="AB15" s="249">
        <v>730.79034599999989</v>
      </c>
      <c r="AC15" s="249">
        <v>12270.240655</v>
      </c>
      <c r="AD15" s="129"/>
      <c r="AE15" s="129"/>
      <c r="AF15" s="129"/>
      <c r="AG15" s="129"/>
      <c r="AH15" s="129"/>
      <c r="AI15" s="129"/>
      <c r="AJ15" s="129"/>
      <c r="AK15" s="129"/>
      <c r="AL15" s="129"/>
      <c r="AM15" s="129"/>
      <c r="AN15" s="129"/>
      <c r="AO15" s="129"/>
      <c r="AP15" s="129"/>
      <c r="AQ15" s="129"/>
      <c r="AR15" s="129"/>
      <c r="AS15" s="129"/>
      <c r="AT15" s="129"/>
    </row>
    <row r="16" spans="2:52" ht="19.899999999999999" customHeight="1">
      <c r="B16" s="181" t="s">
        <v>254</v>
      </c>
      <c r="D16" s="197" t="s">
        <v>28</v>
      </c>
      <c r="E16" s="197" t="s">
        <v>28</v>
      </c>
      <c r="F16" s="197" t="s">
        <v>28</v>
      </c>
      <c r="G16" s="197" t="s">
        <v>28</v>
      </c>
      <c r="H16" s="197" t="s">
        <v>28</v>
      </c>
      <c r="I16" s="200" t="s">
        <v>28</v>
      </c>
      <c r="J16" s="200" t="s">
        <v>28</v>
      </c>
      <c r="K16" s="200" t="s">
        <v>28</v>
      </c>
      <c r="L16" s="200" t="s">
        <v>28</v>
      </c>
      <c r="M16" s="199">
        <v>238.5</v>
      </c>
      <c r="N16" s="199">
        <v>250.5</v>
      </c>
      <c r="O16" s="199">
        <v>270.04199999999997</v>
      </c>
      <c r="P16" s="200" t="s">
        <v>28</v>
      </c>
      <c r="Q16" s="200" t="s">
        <v>28</v>
      </c>
      <c r="R16" s="200" t="s">
        <v>28</v>
      </c>
      <c r="S16" s="200" t="s">
        <v>28</v>
      </c>
      <c r="T16" s="175" t="s">
        <v>28</v>
      </c>
      <c r="U16" s="175" t="s">
        <v>28</v>
      </c>
      <c r="V16" s="175" t="s">
        <v>28</v>
      </c>
      <c r="W16" s="175" t="s">
        <v>28</v>
      </c>
      <c r="X16" s="175" t="s">
        <v>28</v>
      </c>
      <c r="Y16" s="175" t="s">
        <v>28</v>
      </c>
      <c r="Z16" s="210" t="s">
        <v>28</v>
      </c>
      <c r="AA16" s="210" t="s">
        <v>28</v>
      </c>
      <c r="AB16" s="210" t="s">
        <v>467</v>
      </c>
      <c r="AC16" s="210" t="s">
        <v>467</v>
      </c>
      <c r="AD16" s="129"/>
      <c r="AE16" s="129"/>
      <c r="AF16" s="129"/>
      <c r="AG16" s="129"/>
      <c r="AH16" s="129"/>
      <c r="AI16" s="129"/>
      <c r="AJ16" s="129"/>
      <c r="AK16" s="129"/>
      <c r="AL16" s="129"/>
      <c r="AM16" s="129"/>
      <c r="AN16" s="129"/>
      <c r="AO16" s="129"/>
      <c r="AP16" s="129"/>
      <c r="AQ16" s="129"/>
      <c r="AR16" s="129"/>
      <c r="AS16" s="129"/>
      <c r="AT16" s="129"/>
    </row>
    <row r="17" spans="2:46" ht="19.899999999999999" customHeight="1">
      <c r="B17" s="179" t="s">
        <v>86</v>
      </c>
      <c r="D17" s="175"/>
      <c r="E17" s="175"/>
      <c r="F17" s="175"/>
      <c r="G17" s="175"/>
      <c r="H17" s="175"/>
      <c r="I17" s="201"/>
      <c r="J17" s="201"/>
      <c r="K17" s="201"/>
      <c r="L17" s="201"/>
      <c r="M17" s="201"/>
      <c r="N17" s="201"/>
      <c r="O17" s="201"/>
      <c r="P17" s="201"/>
      <c r="Q17" s="201"/>
      <c r="R17" s="201"/>
      <c r="S17" s="201"/>
      <c r="T17" s="175"/>
      <c r="U17" s="175"/>
      <c r="V17" s="175"/>
      <c r="W17" s="175"/>
      <c r="X17" s="175"/>
      <c r="Y17" s="175"/>
      <c r="Z17" s="210"/>
      <c r="AA17" s="210"/>
      <c r="AB17" s="210"/>
      <c r="AC17" s="210"/>
      <c r="AD17" s="129"/>
      <c r="AE17" s="129"/>
      <c r="AF17" s="129"/>
      <c r="AG17" s="129"/>
      <c r="AH17" s="129"/>
      <c r="AI17" s="129"/>
      <c r="AJ17" s="129"/>
      <c r="AK17" s="129"/>
      <c r="AL17" s="129"/>
      <c r="AM17" s="129"/>
      <c r="AN17" s="129"/>
      <c r="AO17" s="129"/>
      <c r="AP17" s="129"/>
      <c r="AQ17" s="129"/>
      <c r="AR17" s="129"/>
      <c r="AS17" s="129"/>
      <c r="AT17" s="129"/>
    </row>
    <row r="18" spans="2:46" ht="19.899999999999999" customHeight="1">
      <c r="B18" s="179" t="s">
        <v>255</v>
      </c>
      <c r="D18" s="198">
        <v>15.161567850000001</v>
      </c>
      <c r="E18" s="198">
        <v>7.63235508</v>
      </c>
      <c r="F18" s="198">
        <v>5.7118567499999999</v>
      </c>
      <c r="G18" s="198">
        <v>3.6267912</v>
      </c>
      <c r="H18" s="198">
        <v>3.9677244300000001</v>
      </c>
      <c r="I18" s="198">
        <v>593.697</v>
      </c>
      <c r="J18" s="198">
        <v>966.67629999999997</v>
      </c>
      <c r="K18" s="198">
        <v>987.9239</v>
      </c>
      <c r="L18" s="200" t="s">
        <v>28</v>
      </c>
      <c r="M18" s="200" t="s">
        <v>28</v>
      </c>
      <c r="N18" s="200" t="s">
        <v>28</v>
      </c>
      <c r="O18" s="200" t="s">
        <v>28</v>
      </c>
      <c r="P18" s="200" t="s">
        <v>28</v>
      </c>
      <c r="Q18" s="200" t="s">
        <v>28</v>
      </c>
      <c r="R18" s="200" t="s">
        <v>28</v>
      </c>
      <c r="S18" s="200" t="s">
        <v>28</v>
      </c>
      <c r="T18" s="214" t="s">
        <v>28</v>
      </c>
      <c r="U18" s="214" t="s">
        <v>28</v>
      </c>
      <c r="V18" s="214" t="s">
        <v>28</v>
      </c>
      <c r="W18" s="214" t="s">
        <v>28</v>
      </c>
      <c r="X18" s="214" t="s">
        <v>28</v>
      </c>
      <c r="Y18" s="214" t="s">
        <v>28</v>
      </c>
      <c r="Z18" s="212" t="s">
        <v>28</v>
      </c>
      <c r="AA18" s="212" t="s">
        <v>28</v>
      </c>
      <c r="AB18" s="212" t="s">
        <v>468</v>
      </c>
      <c r="AC18" s="212" t="s">
        <v>468</v>
      </c>
      <c r="AD18" s="129"/>
      <c r="AE18" s="129"/>
      <c r="AF18" s="129"/>
      <c r="AG18" s="129"/>
      <c r="AH18" s="129"/>
      <c r="AI18" s="129"/>
      <c r="AJ18" s="129"/>
      <c r="AK18" s="129"/>
      <c r="AL18" s="129"/>
      <c r="AM18" s="129"/>
      <c r="AN18" s="129"/>
      <c r="AO18" s="129"/>
      <c r="AP18" s="129"/>
      <c r="AQ18" s="129"/>
      <c r="AR18" s="129"/>
      <c r="AS18" s="129"/>
      <c r="AT18" s="129"/>
    </row>
    <row r="19" spans="2:46" ht="19.899999999999999" customHeight="1">
      <c r="B19" s="181" t="s">
        <v>256</v>
      </c>
      <c r="D19" s="197" t="s">
        <v>28</v>
      </c>
      <c r="E19" s="197" t="s">
        <v>28</v>
      </c>
      <c r="F19" s="197" t="s">
        <v>28</v>
      </c>
      <c r="G19" s="197" t="s">
        <v>28</v>
      </c>
      <c r="H19" s="197" t="s">
        <v>28</v>
      </c>
      <c r="I19" s="200" t="s">
        <v>28</v>
      </c>
      <c r="J19" s="199">
        <v>140.345</v>
      </c>
      <c r="K19" s="199">
        <v>133.07</v>
      </c>
      <c r="L19" s="200" t="s">
        <v>28</v>
      </c>
      <c r="M19" s="200" t="s">
        <v>28</v>
      </c>
      <c r="N19" s="200" t="s">
        <v>28</v>
      </c>
      <c r="O19" s="200" t="s">
        <v>28</v>
      </c>
      <c r="P19" s="200" t="s">
        <v>28</v>
      </c>
      <c r="Q19" s="200" t="s">
        <v>28</v>
      </c>
      <c r="R19" s="200" t="s">
        <v>28</v>
      </c>
      <c r="S19" s="200" t="s">
        <v>28</v>
      </c>
      <c r="T19" s="214" t="s">
        <v>28</v>
      </c>
      <c r="U19" s="212" t="s">
        <v>28</v>
      </c>
      <c r="V19" s="212" t="s">
        <v>28</v>
      </c>
      <c r="W19" s="212" t="s">
        <v>28</v>
      </c>
      <c r="X19" s="212" t="s">
        <v>28</v>
      </c>
      <c r="Y19" s="212" t="s">
        <v>28</v>
      </c>
      <c r="Z19" s="212" t="s">
        <v>28</v>
      </c>
      <c r="AA19" s="212" t="s">
        <v>28</v>
      </c>
      <c r="AB19" s="212" t="s">
        <v>470</v>
      </c>
      <c r="AC19" s="212" t="s">
        <v>470</v>
      </c>
      <c r="AD19" s="129"/>
      <c r="AE19" s="129"/>
      <c r="AF19" s="129"/>
      <c r="AG19" s="129"/>
      <c r="AH19" s="129"/>
      <c r="AI19" s="129"/>
      <c r="AJ19" s="129"/>
      <c r="AK19" s="129"/>
      <c r="AL19" s="129"/>
      <c r="AM19" s="129"/>
      <c r="AN19" s="129"/>
      <c r="AO19" s="129"/>
      <c r="AP19" s="129"/>
      <c r="AQ19" s="129"/>
      <c r="AR19" s="129"/>
      <c r="AS19" s="129"/>
      <c r="AT19" s="129"/>
    </row>
    <row r="20" spans="2:46" ht="19.899999999999999" customHeight="1">
      <c r="B20" s="181" t="s">
        <v>356</v>
      </c>
      <c r="D20" s="199">
        <v>15.161567850000001</v>
      </c>
      <c r="E20" s="199">
        <v>7.63235508</v>
      </c>
      <c r="F20" s="199">
        <v>5.7118567499999999</v>
      </c>
      <c r="G20" s="199">
        <v>3.6267912</v>
      </c>
      <c r="H20" s="199">
        <v>3.9677244300000001</v>
      </c>
      <c r="I20" s="199">
        <v>593.697</v>
      </c>
      <c r="J20" s="199">
        <v>287.06400000000002</v>
      </c>
      <c r="K20" s="199">
        <v>149.10849999999999</v>
      </c>
      <c r="L20" s="200" t="s">
        <v>28</v>
      </c>
      <c r="M20" s="200" t="s">
        <v>28</v>
      </c>
      <c r="N20" s="200" t="s">
        <v>28</v>
      </c>
      <c r="O20" s="200" t="s">
        <v>28</v>
      </c>
      <c r="P20" s="200" t="s">
        <v>28</v>
      </c>
      <c r="Q20" s="200" t="s">
        <v>28</v>
      </c>
      <c r="R20" s="200" t="s">
        <v>28</v>
      </c>
      <c r="S20" s="200" t="s">
        <v>28</v>
      </c>
      <c r="T20" s="214" t="s">
        <v>28</v>
      </c>
      <c r="U20" s="212" t="s">
        <v>28</v>
      </c>
      <c r="V20" s="212" t="s">
        <v>28</v>
      </c>
      <c r="W20" s="212" t="s">
        <v>28</v>
      </c>
      <c r="X20" s="212" t="s">
        <v>28</v>
      </c>
      <c r="Y20" s="212" t="s">
        <v>28</v>
      </c>
      <c r="Z20" s="212" t="s">
        <v>28</v>
      </c>
      <c r="AA20" s="212" t="s">
        <v>28</v>
      </c>
      <c r="AB20" s="212" t="s">
        <v>470</v>
      </c>
      <c r="AC20" s="212" t="s">
        <v>470</v>
      </c>
      <c r="AD20" s="129"/>
      <c r="AE20" s="129"/>
      <c r="AF20" s="129"/>
      <c r="AG20" s="129"/>
      <c r="AH20" s="129"/>
      <c r="AI20" s="129"/>
      <c r="AJ20" s="129"/>
      <c r="AK20" s="129"/>
      <c r="AL20" s="129"/>
      <c r="AM20" s="129"/>
      <c r="AN20" s="129"/>
      <c r="AO20" s="129"/>
      <c r="AP20" s="129"/>
      <c r="AQ20" s="129"/>
      <c r="AR20" s="129"/>
      <c r="AS20" s="129"/>
      <c r="AT20" s="129"/>
    </row>
    <row r="21" spans="2:46" ht="19.899999999999999" customHeight="1">
      <c r="B21" s="181" t="s">
        <v>361</v>
      </c>
      <c r="D21" s="197" t="s">
        <v>28</v>
      </c>
      <c r="E21" s="197" t="s">
        <v>28</v>
      </c>
      <c r="F21" s="197" t="s">
        <v>28</v>
      </c>
      <c r="G21" s="197" t="s">
        <v>28</v>
      </c>
      <c r="H21" s="197" t="s">
        <v>28</v>
      </c>
      <c r="I21" s="200" t="s">
        <v>28</v>
      </c>
      <c r="J21" s="199">
        <v>539.26729999999998</v>
      </c>
      <c r="K21" s="199">
        <v>705.74540000000002</v>
      </c>
      <c r="L21" s="200" t="s">
        <v>28</v>
      </c>
      <c r="M21" s="200" t="s">
        <v>28</v>
      </c>
      <c r="N21" s="200" t="s">
        <v>28</v>
      </c>
      <c r="O21" s="200" t="s">
        <v>28</v>
      </c>
      <c r="P21" s="200" t="s">
        <v>28</v>
      </c>
      <c r="Q21" s="200" t="s">
        <v>28</v>
      </c>
      <c r="R21" s="200" t="s">
        <v>28</v>
      </c>
      <c r="S21" s="200" t="s">
        <v>28</v>
      </c>
      <c r="T21" s="214" t="s">
        <v>28</v>
      </c>
      <c r="U21" s="212" t="s">
        <v>28</v>
      </c>
      <c r="V21" s="212" t="s">
        <v>28</v>
      </c>
      <c r="W21" s="212" t="s">
        <v>28</v>
      </c>
      <c r="X21" s="212" t="s">
        <v>28</v>
      </c>
      <c r="Y21" s="212" t="s">
        <v>28</v>
      </c>
      <c r="Z21" s="212" t="s">
        <v>28</v>
      </c>
      <c r="AA21" s="212" t="s">
        <v>28</v>
      </c>
      <c r="AB21" s="212" t="s">
        <v>470</v>
      </c>
      <c r="AC21" s="212" t="s">
        <v>470</v>
      </c>
      <c r="AD21" s="129"/>
      <c r="AE21" s="129"/>
      <c r="AF21" s="129"/>
      <c r="AG21" s="129"/>
      <c r="AH21" s="129"/>
      <c r="AI21" s="129"/>
      <c r="AJ21" s="129"/>
      <c r="AK21" s="129"/>
      <c r="AL21" s="129"/>
      <c r="AM21" s="129"/>
      <c r="AN21" s="129"/>
      <c r="AO21" s="129"/>
      <c r="AP21" s="129"/>
      <c r="AQ21" s="129"/>
      <c r="AR21" s="129"/>
      <c r="AS21" s="129"/>
      <c r="AT21" s="129"/>
    </row>
    <row r="22" spans="2:46" ht="19.899999999999999" customHeight="1">
      <c r="B22" s="179" t="s">
        <v>86</v>
      </c>
      <c r="D22" s="175"/>
      <c r="E22" s="175"/>
      <c r="F22" s="175"/>
      <c r="G22" s="175"/>
      <c r="H22" s="175"/>
      <c r="I22" s="201"/>
      <c r="J22" s="201"/>
      <c r="K22" s="201"/>
      <c r="L22" s="201"/>
      <c r="M22" s="201"/>
      <c r="N22" s="201"/>
      <c r="O22" s="201"/>
      <c r="P22" s="201"/>
      <c r="Q22" s="201"/>
      <c r="R22" s="201"/>
      <c r="S22" s="201"/>
      <c r="T22" s="175"/>
      <c r="U22" s="175"/>
      <c r="V22" s="175"/>
      <c r="W22" s="175"/>
      <c r="X22" s="175"/>
      <c r="Y22" s="175"/>
      <c r="Z22" s="210"/>
      <c r="AA22" s="210"/>
      <c r="AB22" s="210"/>
      <c r="AC22" s="210"/>
      <c r="AD22" s="129"/>
      <c r="AE22" s="129"/>
      <c r="AF22" s="129"/>
      <c r="AG22" s="129"/>
      <c r="AH22" s="129"/>
      <c r="AI22" s="129"/>
      <c r="AJ22" s="129"/>
      <c r="AK22" s="129"/>
      <c r="AL22" s="129"/>
      <c r="AM22" s="129"/>
      <c r="AN22" s="129"/>
      <c r="AO22" s="129"/>
      <c r="AP22" s="129"/>
      <c r="AQ22" s="129"/>
      <c r="AR22" s="129"/>
      <c r="AS22" s="129"/>
      <c r="AT22" s="129"/>
    </row>
    <row r="23" spans="2:46" ht="19.899999999999999" customHeight="1">
      <c r="B23" s="179" t="s">
        <v>257</v>
      </c>
      <c r="C23" s="180"/>
      <c r="D23" s="197" t="s">
        <v>28</v>
      </c>
      <c r="E23" s="197" t="s">
        <v>28</v>
      </c>
      <c r="F23" s="197" t="s">
        <v>28</v>
      </c>
      <c r="G23" s="197" t="s">
        <v>28</v>
      </c>
      <c r="H23" s="197" t="s">
        <v>28</v>
      </c>
      <c r="I23" s="198">
        <v>446.41449999999998</v>
      </c>
      <c r="J23" s="198">
        <v>374.42360000000002</v>
      </c>
      <c r="K23" s="198">
        <v>1208.4795999999999</v>
      </c>
      <c r="L23" s="198">
        <v>2474.3083999999999</v>
      </c>
      <c r="M23" s="198">
        <v>4001.0304999999998</v>
      </c>
      <c r="N23" s="198">
        <v>4259.0941999999995</v>
      </c>
      <c r="O23" s="198">
        <v>4707.9122280000001</v>
      </c>
      <c r="P23" s="198">
        <v>6814.6044592157796</v>
      </c>
      <c r="Q23" s="198">
        <v>2917.8188362145202</v>
      </c>
      <c r="R23" s="198">
        <v>3441.02196063258</v>
      </c>
      <c r="S23" s="198">
        <v>3599.5630038726267</v>
      </c>
      <c r="T23" s="223" t="s">
        <v>28</v>
      </c>
      <c r="U23" s="223" t="s">
        <v>28</v>
      </c>
      <c r="V23" s="223" t="s">
        <v>28</v>
      </c>
      <c r="W23" s="223" t="s">
        <v>28</v>
      </c>
      <c r="X23" s="223" t="s">
        <v>28</v>
      </c>
      <c r="Y23" s="223" t="s">
        <v>28</v>
      </c>
      <c r="Z23" s="223" t="s">
        <v>28</v>
      </c>
      <c r="AA23" s="223" t="s">
        <v>28</v>
      </c>
      <c r="AB23" s="223" t="s">
        <v>469</v>
      </c>
      <c r="AC23" s="223" t="s">
        <v>469</v>
      </c>
      <c r="AD23" s="129"/>
      <c r="AE23" s="129"/>
      <c r="AF23" s="129"/>
      <c r="AG23" s="129"/>
      <c r="AH23" s="129"/>
      <c r="AI23" s="129"/>
      <c r="AJ23" s="129"/>
      <c r="AK23" s="129"/>
      <c r="AL23" s="129"/>
      <c r="AM23" s="129"/>
      <c r="AN23" s="129"/>
      <c r="AO23" s="129"/>
      <c r="AP23" s="129"/>
      <c r="AQ23" s="129"/>
      <c r="AR23" s="129"/>
      <c r="AS23" s="129"/>
      <c r="AT23" s="129"/>
    </row>
    <row r="24" spans="2:46" ht="19.899999999999999" customHeight="1">
      <c r="B24" s="181" t="s">
        <v>258</v>
      </c>
      <c r="D24" s="197" t="s">
        <v>28</v>
      </c>
      <c r="E24" s="197" t="s">
        <v>28</v>
      </c>
      <c r="F24" s="197" t="s">
        <v>28</v>
      </c>
      <c r="G24" s="197" t="s">
        <v>28</v>
      </c>
      <c r="H24" s="197" t="s">
        <v>28</v>
      </c>
      <c r="I24" s="199">
        <v>446.41449999999998</v>
      </c>
      <c r="J24" s="199">
        <v>374.42360000000002</v>
      </c>
      <c r="K24" s="199">
        <v>1208.4795999999999</v>
      </c>
      <c r="L24" s="199">
        <v>2474.3083999999999</v>
      </c>
      <c r="M24" s="199">
        <v>4001.0304999999998</v>
      </c>
      <c r="N24" s="199">
        <v>4259.0941999999995</v>
      </c>
      <c r="O24" s="199">
        <v>4707.9122280000001</v>
      </c>
      <c r="P24" s="199">
        <v>6000.16263390926</v>
      </c>
      <c r="Q24" s="199">
        <v>2114.9105460645201</v>
      </c>
      <c r="R24" s="199">
        <v>2011.99747651696</v>
      </c>
      <c r="S24" s="199">
        <v>705.22019834913431</v>
      </c>
      <c r="T24" s="214" t="s">
        <v>28</v>
      </c>
      <c r="U24" s="214" t="s">
        <v>28</v>
      </c>
      <c r="V24" s="214" t="s">
        <v>28</v>
      </c>
      <c r="W24" s="214" t="s">
        <v>28</v>
      </c>
      <c r="X24" s="214" t="s">
        <v>28</v>
      </c>
      <c r="Y24" s="214" t="s">
        <v>28</v>
      </c>
      <c r="Z24" s="214" t="s">
        <v>28</v>
      </c>
      <c r="AA24" s="214" t="s">
        <v>28</v>
      </c>
      <c r="AB24" s="214" t="s">
        <v>471</v>
      </c>
      <c r="AC24" s="214" t="s">
        <v>471</v>
      </c>
      <c r="AD24" s="129"/>
      <c r="AE24" s="129"/>
      <c r="AF24" s="129"/>
      <c r="AG24" s="129"/>
      <c r="AH24" s="129"/>
      <c r="AI24" s="129"/>
      <c r="AJ24" s="129"/>
      <c r="AK24" s="129"/>
      <c r="AL24" s="129"/>
      <c r="AM24" s="129"/>
      <c r="AN24" s="129"/>
      <c r="AO24" s="129"/>
      <c r="AP24" s="129"/>
      <c r="AQ24" s="129"/>
      <c r="AR24" s="129"/>
      <c r="AS24" s="129"/>
      <c r="AT24" s="129"/>
    </row>
    <row r="25" spans="2:46" ht="19.899999999999999" customHeight="1">
      <c r="B25" s="181" t="s">
        <v>259</v>
      </c>
      <c r="D25" s="197" t="s">
        <v>28</v>
      </c>
      <c r="E25" s="197" t="s">
        <v>28</v>
      </c>
      <c r="F25" s="197" t="s">
        <v>28</v>
      </c>
      <c r="G25" s="197" t="s">
        <v>28</v>
      </c>
      <c r="H25" s="197" t="s">
        <v>28</v>
      </c>
      <c r="I25" s="200" t="s">
        <v>28</v>
      </c>
      <c r="J25" s="200" t="s">
        <v>28</v>
      </c>
      <c r="K25" s="200" t="s">
        <v>28</v>
      </c>
      <c r="L25" s="200" t="s">
        <v>28</v>
      </c>
      <c r="M25" s="200" t="s">
        <v>28</v>
      </c>
      <c r="N25" s="200" t="s">
        <v>28</v>
      </c>
      <c r="O25" s="200" t="s">
        <v>28</v>
      </c>
      <c r="P25" s="199">
        <v>814.44182530651995</v>
      </c>
      <c r="Q25" s="199">
        <v>802.90829014999997</v>
      </c>
      <c r="R25" s="199">
        <v>1429.02448411562</v>
      </c>
      <c r="S25" s="199">
        <v>2894.3428055234922</v>
      </c>
      <c r="T25" s="214" t="s">
        <v>28</v>
      </c>
      <c r="U25" s="214" t="s">
        <v>28</v>
      </c>
      <c r="V25" s="214" t="s">
        <v>28</v>
      </c>
      <c r="W25" s="214" t="s">
        <v>28</v>
      </c>
      <c r="X25" s="214" t="s">
        <v>28</v>
      </c>
      <c r="Y25" s="214" t="s">
        <v>28</v>
      </c>
      <c r="Z25" s="214" t="s">
        <v>28</v>
      </c>
      <c r="AA25" s="214" t="s">
        <v>28</v>
      </c>
      <c r="AB25" s="214" t="s">
        <v>471</v>
      </c>
      <c r="AC25" s="214" t="s">
        <v>471</v>
      </c>
      <c r="AD25" s="129"/>
      <c r="AE25" s="129"/>
      <c r="AF25" s="129"/>
      <c r="AG25" s="129"/>
      <c r="AH25" s="129"/>
      <c r="AI25" s="129"/>
      <c r="AJ25" s="129"/>
      <c r="AK25" s="129"/>
      <c r="AL25" s="129"/>
      <c r="AM25" s="129"/>
      <c r="AN25" s="129"/>
      <c r="AO25" s="129"/>
      <c r="AP25" s="129"/>
      <c r="AQ25" s="129"/>
      <c r="AR25" s="129"/>
      <c r="AS25" s="129"/>
      <c r="AT25" s="129"/>
    </row>
    <row r="26" spans="2:46" ht="19.899999999999999" customHeight="1">
      <c r="B26" s="179" t="s">
        <v>86</v>
      </c>
      <c r="D26" s="201"/>
      <c r="E26" s="201"/>
      <c r="F26" s="201"/>
      <c r="G26" s="201"/>
      <c r="H26" s="201"/>
      <c r="I26" s="201"/>
      <c r="J26" s="201"/>
      <c r="K26" s="201"/>
      <c r="L26" s="201"/>
      <c r="M26" s="201"/>
      <c r="N26" s="201"/>
      <c r="O26" s="201"/>
      <c r="P26" s="201"/>
      <c r="Q26" s="201"/>
      <c r="R26" s="201"/>
      <c r="S26" s="201"/>
      <c r="T26" s="214" t="s">
        <v>28</v>
      </c>
      <c r="U26" s="214" t="s">
        <v>28</v>
      </c>
      <c r="V26" s="214" t="s">
        <v>28</v>
      </c>
      <c r="W26" s="214" t="s">
        <v>28</v>
      </c>
      <c r="X26" s="214" t="s">
        <v>28</v>
      </c>
      <c r="Y26" s="214" t="s">
        <v>28</v>
      </c>
      <c r="Z26" s="214" t="s">
        <v>28</v>
      </c>
      <c r="AA26" s="214" t="s">
        <v>28</v>
      </c>
      <c r="AB26" s="214" t="s">
        <v>471</v>
      </c>
      <c r="AC26" s="214" t="s">
        <v>471</v>
      </c>
      <c r="AD26" s="129"/>
      <c r="AE26" s="129"/>
      <c r="AF26" s="129"/>
      <c r="AG26" s="129"/>
      <c r="AH26" s="129"/>
      <c r="AI26" s="129"/>
      <c r="AJ26" s="129"/>
      <c r="AK26" s="129"/>
      <c r="AL26" s="129"/>
      <c r="AM26" s="129"/>
      <c r="AN26" s="129"/>
      <c r="AO26" s="129"/>
      <c r="AP26" s="129"/>
      <c r="AQ26" s="129"/>
      <c r="AR26" s="129"/>
      <c r="AS26" s="129"/>
      <c r="AT26" s="129"/>
    </row>
    <row r="27" spans="2:46" ht="19.899999999999999" customHeight="1">
      <c r="B27" s="179" t="s">
        <v>260</v>
      </c>
      <c r="C27" s="180"/>
      <c r="D27" s="198">
        <v>74.711567849999994</v>
      </c>
      <c r="E27" s="198">
        <v>416.54315508000002</v>
      </c>
      <c r="F27" s="198">
        <v>3443.7536567500001</v>
      </c>
      <c r="G27" s="198">
        <v>2042.9975912</v>
      </c>
      <c r="H27" s="198">
        <v>2083.8205244300002</v>
      </c>
      <c r="I27" s="198">
        <v>3922.5084999999999</v>
      </c>
      <c r="J27" s="198">
        <v>8923.427099999999</v>
      </c>
      <c r="K27" s="198">
        <v>10358.976500000001</v>
      </c>
      <c r="L27" s="198">
        <v>10384.2587</v>
      </c>
      <c r="M27" s="198">
        <v>10408.961299999999</v>
      </c>
      <c r="N27" s="198">
        <v>9800.3860000000004</v>
      </c>
      <c r="O27" s="198">
        <v>8906.5252440000004</v>
      </c>
      <c r="P27" s="198">
        <v>10425.438212385099</v>
      </c>
      <c r="Q27" s="198">
        <v>12575.209387041621</v>
      </c>
      <c r="R27" s="198">
        <v>14221.586552061839</v>
      </c>
      <c r="S27" s="198">
        <v>13506.266015024503</v>
      </c>
      <c r="T27" s="198">
        <v>8271.2762358252694</v>
      </c>
      <c r="U27" s="198">
        <v>8370.9472930225093</v>
      </c>
      <c r="V27" s="198">
        <v>10110.85425342652</v>
      </c>
      <c r="W27" s="198">
        <v>9394.7609875438102</v>
      </c>
      <c r="X27" s="198">
        <v>9281.0725559740968</v>
      </c>
      <c r="Y27" s="198">
        <v>8095.5852616048223</v>
      </c>
      <c r="Z27" s="211">
        <v>10015.663952000001</v>
      </c>
      <c r="AA27" s="211">
        <v>10836.53039493086</v>
      </c>
      <c r="AB27" s="248">
        <v>5644.8997471394878</v>
      </c>
      <c r="AC27" s="248">
        <v>16701.85935387704</v>
      </c>
      <c r="AD27" s="129"/>
      <c r="AE27" s="129"/>
      <c r="AF27" s="129"/>
      <c r="AG27" s="129"/>
      <c r="AH27" s="129"/>
      <c r="AI27" s="129"/>
      <c r="AJ27" s="129"/>
      <c r="AK27" s="129"/>
      <c r="AL27" s="129"/>
      <c r="AM27" s="129"/>
      <c r="AN27" s="129"/>
      <c r="AO27" s="129"/>
      <c r="AP27" s="129"/>
      <c r="AQ27" s="129"/>
      <c r="AR27" s="129"/>
      <c r="AS27" s="129"/>
      <c r="AT27" s="129"/>
    </row>
    <row r="28" spans="2:46" ht="10.5" customHeight="1" thickBot="1">
      <c r="B28" s="183"/>
      <c r="C28" s="183"/>
      <c r="D28" s="183"/>
      <c r="E28" s="183"/>
      <c r="F28" s="183"/>
      <c r="G28" s="183"/>
      <c r="H28" s="183"/>
      <c r="I28" s="184"/>
      <c r="J28" s="184"/>
      <c r="K28" s="184"/>
      <c r="L28" s="184"/>
      <c r="M28" s="184"/>
      <c r="N28" s="184"/>
      <c r="O28" s="184"/>
      <c r="P28" s="184"/>
      <c r="Q28" s="184"/>
      <c r="R28" s="184"/>
      <c r="S28" s="184"/>
      <c r="T28" s="184"/>
      <c r="U28" s="184"/>
      <c r="V28" s="184"/>
      <c r="W28" s="184"/>
      <c r="X28" s="184"/>
      <c r="Y28" s="184"/>
      <c r="Z28" s="184"/>
      <c r="AA28" s="184"/>
      <c r="AB28" s="184"/>
      <c r="AC28" s="184"/>
    </row>
    <row r="29" spans="2:46" ht="18" customHeight="1">
      <c r="B29" s="173" t="s">
        <v>31</v>
      </c>
      <c r="C29" s="66" t="s">
        <v>294</v>
      </c>
      <c r="D29" s="66"/>
      <c r="E29" s="66"/>
      <c r="F29" s="66"/>
      <c r="G29" s="66"/>
      <c r="H29" s="66"/>
    </row>
    <row r="30" spans="2:46" ht="18" customHeight="1">
      <c r="B30" s="173" t="s">
        <v>32</v>
      </c>
      <c r="C30" s="66" t="s">
        <v>295</v>
      </c>
      <c r="D30" s="66"/>
      <c r="E30" s="66"/>
      <c r="F30" s="66"/>
      <c r="G30" s="66"/>
      <c r="H30" s="66"/>
    </row>
    <row r="31" spans="2:46" ht="18" customHeight="1">
      <c r="B31" s="51" t="s">
        <v>268</v>
      </c>
      <c r="C31" s="64" t="s">
        <v>301</v>
      </c>
      <c r="D31" s="64"/>
      <c r="E31" s="64"/>
      <c r="F31" s="64"/>
      <c r="G31" s="64"/>
      <c r="H31" s="64"/>
    </row>
    <row r="32" spans="2:46" ht="18" customHeight="1"/>
    <row r="33" spans="15:26" ht="18" customHeight="1">
      <c r="O33" s="172"/>
      <c r="P33" s="172"/>
      <c r="Q33" s="172"/>
      <c r="R33" s="172"/>
      <c r="S33" s="172"/>
      <c r="T33" s="172"/>
      <c r="U33" s="172"/>
      <c r="V33" s="172"/>
      <c r="W33" s="172"/>
      <c r="X33" s="172"/>
      <c r="Y33" s="172"/>
      <c r="Z33" s="172"/>
    </row>
    <row r="34" spans="15:26" ht="18" customHeight="1">
      <c r="O34" s="172"/>
      <c r="P34" s="172"/>
      <c r="Q34" s="172"/>
      <c r="R34" s="172"/>
      <c r="S34" s="172"/>
      <c r="T34" s="172"/>
      <c r="U34" s="172"/>
      <c r="V34" s="172"/>
      <c r="W34" s="172"/>
      <c r="X34" s="172"/>
      <c r="Y34" s="172"/>
      <c r="Z34" s="172"/>
    </row>
    <row r="35" spans="15:26" ht="19.899999999999999" customHeight="1">
      <c r="O35" s="172"/>
      <c r="P35" s="172"/>
      <c r="Q35" s="172"/>
      <c r="R35" s="172"/>
      <c r="S35" s="172"/>
      <c r="T35" s="172"/>
      <c r="U35" s="172"/>
      <c r="V35" s="172"/>
      <c r="W35" s="172"/>
      <c r="X35" s="172"/>
      <c r="Y35" s="172"/>
      <c r="Z35" s="172"/>
    </row>
    <row r="36" spans="15:26" ht="19.899999999999999" customHeight="1">
      <c r="O36" s="172"/>
      <c r="P36" s="172"/>
      <c r="Q36" s="172"/>
      <c r="R36" s="172"/>
      <c r="S36" s="172"/>
      <c r="T36" s="172"/>
      <c r="U36" s="172"/>
      <c r="V36" s="172"/>
      <c r="W36" s="172"/>
      <c r="X36" s="172"/>
      <c r="Y36" s="172"/>
      <c r="Z36" s="172"/>
    </row>
    <row r="37" spans="15:26" ht="19.899999999999999" customHeight="1">
      <c r="O37" s="172"/>
      <c r="P37" s="172"/>
      <c r="Q37" s="172"/>
      <c r="R37" s="172"/>
      <c r="S37" s="172"/>
      <c r="T37" s="172"/>
      <c r="U37" s="172"/>
      <c r="V37" s="172"/>
      <c r="W37" s="172"/>
      <c r="X37" s="172"/>
      <c r="Y37" s="172"/>
      <c r="Z37" s="172"/>
    </row>
    <row r="38" spans="15:26" ht="19.899999999999999" customHeight="1">
      <c r="O38" s="172"/>
      <c r="P38" s="172"/>
      <c r="Q38" s="172"/>
      <c r="R38" s="172"/>
      <c r="S38" s="172"/>
      <c r="T38" s="172"/>
      <c r="U38" s="172"/>
      <c r="V38" s="172"/>
      <c r="W38" s="172"/>
      <c r="X38" s="172"/>
      <c r="Y38" s="172"/>
      <c r="Z38" s="172"/>
    </row>
    <row r="39" spans="15:26" ht="19.899999999999999" customHeight="1">
      <c r="O39" s="172"/>
      <c r="P39" s="172"/>
      <c r="Q39" s="172"/>
      <c r="R39" s="172"/>
      <c r="S39" s="172"/>
      <c r="T39" s="172"/>
      <c r="U39" s="172"/>
      <c r="V39" s="172"/>
      <c r="W39" s="172"/>
      <c r="X39" s="172"/>
      <c r="Y39" s="172"/>
      <c r="Z39" s="172"/>
    </row>
    <row r="40" spans="15:26" ht="19.899999999999999" customHeight="1">
      <c r="O40" s="172"/>
      <c r="P40" s="172"/>
      <c r="Q40" s="172"/>
      <c r="R40" s="172"/>
      <c r="S40" s="172"/>
      <c r="T40" s="172"/>
      <c r="U40" s="172"/>
      <c r="V40" s="172"/>
      <c r="W40" s="172"/>
      <c r="X40" s="172"/>
      <c r="Y40" s="172"/>
      <c r="Z40" s="172"/>
    </row>
    <row r="41" spans="15:26" ht="19.899999999999999" customHeight="1">
      <c r="O41" s="172"/>
      <c r="P41" s="172"/>
      <c r="Q41" s="172"/>
      <c r="R41" s="172"/>
      <c r="S41" s="172"/>
      <c r="T41" s="172"/>
      <c r="U41" s="172"/>
      <c r="V41" s="172"/>
      <c r="W41" s="172"/>
      <c r="X41" s="172"/>
      <c r="Y41" s="172"/>
      <c r="Z41" s="172"/>
    </row>
    <row r="42" spans="15:26" ht="19.899999999999999" customHeight="1">
      <c r="O42" s="172"/>
      <c r="P42" s="172"/>
      <c r="Q42" s="172"/>
      <c r="R42" s="172"/>
      <c r="S42" s="172"/>
      <c r="T42" s="172"/>
      <c r="U42" s="172"/>
      <c r="V42" s="172"/>
      <c r="W42" s="172"/>
      <c r="X42" s="172"/>
      <c r="Y42" s="172"/>
      <c r="Z42" s="172"/>
    </row>
    <row r="43" spans="15:26" ht="19.899999999999999" customHeight="1">
      <c r="O43" s="172"/>
      <c r="P43" s="172"/>
      <c r="Q43" s="172"/>
      <c r="R43" s="172"/>
      <c r="S43" s="172"/>
      <c r="T43" s="172"/>
      <c r="U43" s="172"/>
      <c r="V43" s="172"/>
      <c r="W43" s="172"/>
      <c r="X43" s="172"/>
      <c r="Y43" s="172"/>
      <c r="Z43" s="172"/>
    </row>
    <row r="44" spans="15:26" ht="19.899999999999999" customHeight="1">
      <c r="O44" s="172"/>
      <c r="P44" s="172"/>
      <c r="Q44" s="172"/>
      <c r="R44" s="172"/>
      <c r="S44" s="172"/>
      <c r="T44" s="172"/>
      <c r="U44" s="172"/>
      <c r="V44" s="172"/>
      <c r="W44" s="172"/>
      <c r="X44" s="172"/>
      <c r="Y44" s="172"/>
      <c r="Z44" s="172"/>
    </row>
    <row r="45" spans="15:26" ht="19.899999999999999" customHeight="1">
      <c r="O45" s="172"/>
      <c r="P45" s="172"/>
      <c r="Q45" s="172"/>
      <c r="R45" s="172"/>
      <c r="S45" s="172"/>
      <c r="T45" s="172"/>
      <c r="U45" s="172"/>
      <c r="V45" s="172"/>
      <c r="W45" s="172"/>
      <c r="X45" s="172"/>
      <c r="Y45" s="172"/>
      <c r="Z45" s="172"/>
    </row>
    <row r="46" spans="15:26" ht="19.899999999999999" customHeight="1">
      <c r="O46" s="172"/>
      <c r="P46" s="172"/>
      <c r="Q46" s="172"/>
      <c r="R46" s="172"/>
      <c r="S46" s="172"/>
      <c r="T46" s="172"/>
      <c r="U46" s="172"/>
      <c r="V46" s="172"/>
      <c r="W46" s="172"/>
      <c r="X46" s="172"/>
      <c r="Y46" s="172"/>
      <c r="Z46" s="172"/>
    </row>
    <row r="47" spans="15:26" ht="19.899999999999999" customHeight="1">
      <c r="O47" s="172"/>
      <c r="P47" s="172"/>
      <c r="Q47" s="172"/>
      <c r="R47" s="172"/>
      <c r="S47" s="172"/>
      <c r="T47" s="172"/>
      <c r="U47" s="172"/>
      <c r="V47" s="172"/>
      <c r="W47" s="172"/>
      <c r="X47" s="172"/>
      <c r="Y47" s="172"/>
      <c r="Z47" s="172"/>
    </row>
    <row r="48" spans="15:26" ht="19.899999999999999" customHeight="1">
      <c r="O48" s="172"/>
      <c r="P48" s="172"/>
      <c r="Q48" s="172"/>
      <c r="R48" s="172"/>
      <c r="S48" s="172"/>
      <c r="T48" s="172"/>
      <c r="U48" s="172"/>
      <c r="V48" s="172"/>
      <c r="W48" s="172"/>
      <c r="X48" s="172"/>
      <c r="Y48" s="172"/>
      <c r="Z48" s="172"/>
    </row>
    <row r="49" spans="15:26" ht="19.899999999999999" customHeight="1">
      <c r="O49" s="172"/>
      <c r="P49" s="172"/>
      <c r="Q49" s="172"/>
      <c r="R49" s="172"/>
      <c r="S49" s="172"/>
      <c r="T49" s="172"/>
      <c r="U49" s="172"/>
      <c r="V49" s="172"/>
      <c r="W49" s="172"/>
      <c r="X49" s="172"/>
      <c r="Y49" s="172"/>
      <c r="Z49" s="172"/>
    </row>
    <row r="50" spans="15:26" ht="19.899999999999999" customHeight="1">
      <c r="O50" s="172"/>
      <c r="P50" s="172"/>
      <c r="Q50" s="172"/>
      <c r="R50" s="172"/>
      <c r="S50" s="172"/>
      <c r="T50" s="172"/>
      <c r="U50" s="172"/>
      <c r="V50" s="172"/>
      <c r="W50" s="172"/>
      <c r="X50" s="172"/>
      <c r="Y50" s="172"/>
      <c r="Z50" s="172"/>
    </row>
    <row r="51" spans="15:26" ht="19.899999999999999" customHeight="1">
      <c r="O51" s="172"/>
      <c r="P51" s="172"/>
      <c r="Q51" s="172"/>
      <c r="R51" s="172"/>
      <c r="S51" s="172"/>
      <c r="T51" s="172"/>
      <c r="U51" s="172"/>
      <c r="V51" s="172"/>
      <c r="W51" s="172"/>
      <c r="X51" s="172"/>
      <c r="Y51" s="172"/>
      <c r="Z51" s="172"/>
    </row>
    <row r="52" spans="15:26" ht="19.899999999999999" customHeight="1">
      <c r="O52" s="172"/>
      <c r="P52" s="172"/>
      <c r="Q52" s="172"/>
      <c r="R52" s="172"/>
      <c r="S52" s="172"/>
      <c r="T52" s="172"/>
      <c r="U52" s="172"/>
      <c r="V52" s="172"/>
      <c r="W52" s="172"/>
      <c r="X52" s="172"/>
      <c r="Y52" s="172"/>
      <c r="Z52" s="172"/>
    </row>
    <row r="53" spans="15:26" ht="19.899999999999999" customHeight="1">
      <c r="O53" s="172"/>
      <c r="P53" s="172"/>
      <c r="Q53" s="172"/>
      <c r="R53" s="172"/>
      <c r="S53" s="172"/>
      <c r="T53" s="172"/>
      <c r="U53" s="172"/>
      <c r="V53" s="172"/>
      <c r="W53" s="172"/>
      <c r="X53" s="172"/>
      <c r="Y53" s="172"/>
      <c r="Z53" s="172"/>
    </row>
    <row r="54" spans="15:26" ht="19.899999999999999" customHeight="1">
      <c r="O54" s="172"/>
      <c r="P54" s="172"/>
      <c r="Q54" s="172"/>
      <c r="R54" s="172"/>
      <c r="S54" s="172"/>
      <c r="T54" s="172"/>
      <c r="U54" s="172"/>
      <c r="V54" s="172"/>
      <c r="W54" s="172"/>
      <c r="X54" s="172"/>
      <c r="Y54" s="172"/>
      <c r="Z54" s="172"/>
    </row>
    <row r="55" spans="15:26" ht="19.899999999999999" customHeight="1">
      <c r="O55" s="172"/>
      <c r="P55" s="172"/>
      <c r="Q55" s="172"/>
      <c r="R55" s="172"/>
      <c r="S55" s="172"/>
      <c r="T55" s="172"/>
      <c r="U55" s="172"/>
      <c r="V55" s="172"/>
      <c r="W55" s="172"/>
      <c r="X55" s="172"/>
      <c r="Y55" s="172"/>
      <c r="Z55" s="172"/>
    </row>
    <row r="56" spans="15:26" ht="19.899999999999999" customHeight="1">
      <c r="O56" s="172"/>
    </row>
    <row r="57" spans="15:26" ht="19.899999999999999" customHeight="1">
      <c r="O57" s="172"/>
    </row>
  </sheetData>
  <phoneticPr fontId="2" type="noConversion"/>
  <printOptions verticalCentered="1"/>
  <pageMargins left="0.25" right="0.25" top="0" bottom="0" header="0" footer="0"/>
  <pageSetup paperSize="120" scale="60" orientation="landscape" horizontalDpi="300" verticalDpi="300" r:id="rId1"/>
  <headerFooter alignWithMargins="0"/>
  <ignoredErrors>
    <ignoredError sqref="AE30:AS32" evalError="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33"/>
  <sheetViews>
    <sheetView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16.21875" style="27" customWidth="1"/>
    <col min="3" max="3" width="48.44140625" style="27" customWidth="1"/>
    <col min="4" max="32" width="14.6640625" style="27" customWidth="1"/>
    <col min="33" max="37" width="14.6640625" style="27"/>
    <col min="38" max="38" width="14.6640625" style="27" customWidth="1"/>
    <col min="39" max="16384" width="14.6640625" style="27"/>
  </cols>
  <sheetData>
    <row r="1" spans="2:55" ht="18" customHeight="1">
      <c r="B1" s="24" t="s">
        <v>466</v>
      </c>
      <c r="C1" s="25"/>
      <c r="D1" s="25"/>
      <c r="E1" s="25"/>
      <c r="F1" s="25"/>
      <c r="G1" s="25"/>
      <c r="H1" s="25"/>
      <c r="I1" s="25"/>
      <c r="J1" s="25"/>
      <c r="K1" s="25"/>
      <c r="L1" s="25"/>
      <c r="M1" s="25"/>
      <c r="N1" s="25"/>
      <c r="O1" s="25"/>
      <c r="P1" s="25"/>
      <c r="Q1" s="25"/>
      <c r="R1" s="25"/>
    </row>
    <row r="2" spans="2:55" ht="18" customHeight="1">
      <c r="B2" s="52" t="s">
        <v>309</v>
      </c>
      <c r="C2" s="25"/>
      <c r="D2" s="25"/>
      <c r="E2" s="25"/>
      <c r="F2" s="25"/>
      <c r="G2" s="25"/>
      <c r="H2" s="25"/>
      <c r="I2" s="25"/>
      <c r="J2" s="25"/>
      <c r="K2" s="25"/>
      <c r="L2" s="25"/>
      <c r="M2" s="25"/>
      <c r="N2" s="25"/>
      <c r="O2" s="25"/>
      <c r="P2" s="25"/>
      <c r="Q2" s="25"/>
      <c r="R2" s="25"/>
    </row>
    <row r="3" spans="2:55" ht="18" customHeight="1">
      <c r="B3" s="75" t="s">
        <v>306</v>
      </c>
      <c r="C3" s="89"/>
      <c r="D3" s="89"/>
      <c r="E3" s="89"/>
      <c r="F3" s="89"/>
      <c r="G3" s="89"/>
      <c r="H3" s="89"/>
      <c r="I3" s="89"/>
      <c r="J3" s="89"/>
      <c r="K3" s="89"/>
      <c r="L3" s="89"/>
      <c r="M3" s="89"/>
      <c r="N3" s="89"/>
      <c r="O3" s="89"/>
      <c r="P3" s="89"/>
      <c r="Q3" s="89"/>
      <c r="R3" s="89"/>
      <c r="S3" s="31"/>
      <c r="T3" s="31"/>
      <c r="U3" s="31"/>
      <c r="V3" s="31"/>
      <c r="W3" s="31"/>
      <c r="X3" s="31"/>
    </row>
    <row r="4" spans="2:55" ht="18" customHeight="1" thickBot="1">
      <c r="B4" s="33"/>
      <c r="C4" s="33"/>
      <c r="D4" s="33"/>
      <c r="E4" s="33"/>
      <c r="F4" s="33"/>
      <c r="G4" s="33"/>
      <c r="H4" s="33"/>
      <c r="I4" s="33"/>
      <c r="J4" s="33"/>
      <c r="K4" s="33"/>
      <c r="L4" s="33"/>
      <c r="M4" s="33"/>
      <c r="N4" s="33"/>
      <c r="O4" s="33"/>
      <c r="P4" s="33"/>
      <c r="Q4" s="33"/>
      <c r="R4" s="33"/>
      <c r="S4" s="31"/>
      <c r="T4" s="31"/>
      <c r="U4" s="31"/>
      <c r="V4" s="31"/>
      <c r="W4" s="31"/>
      <c r="X4" s="31"/>
    </row>
    <row r="5" spans="2:55" s="38" customFormat="1" ht="30" customHeight="1" thickBot="1">
      <c r="B5" s="34" t="s">
        <v>267</v>
      </c>
      <c r="C5" s="35"/>
      <c r="D5" s="189" t="s">
        <v>69</v>
      </c>
      <c r="E5" s="189" t="s">
        <v>70</v>
      </c>
      <c r="F5" s="189" t="s">
        <v>71</v>
      </c>
      <c r="G5" s="189" t="s">
        <v>72</v>
      </c>
      <c r="H5" s="189" t="s">
        <v>73</v>
      </c>
      <c r="I5" s="189" t="s">
        <v>74</v>
      </c>
      <c r="J5" s="189" t="s">
        <v>75</v>
      </c>
      <c r="K5" s="189" t="s">
        <v>76</v>
      </c>
      <c r="L5" s="189" t="s">
        <v>43</v>
      </c>
      <c r="M5" s="189" t="s">
        <v>42</v>
      </c>
      <c r="N5" s="189" t="s">
        <v>41</v>
      </c>
      <c r="O5" s="189" t="s">
        <v>40</v>
      </c>
      <c r="P5" s="189" t="s">
        <v>39</v>
      </c>
      <c r="Q5" s="189" t="s">
        <v>38</v>
      </c>
      <c r="R5" s="189" t="s">
        <v>37</v>
      </c>
      <c r="S5" s="189" t="s">
        <v>36</v>
      </c>
      <c r="T5" s="189" t="s">
        <v>0</v>
      </c>
      <c r="U5" s="189" t="s">
        <v>1</v>
      </c>
      <c r="V5" s="189" t="s">
        <v>2</v>
      </c>
      <c r="W5" s="189" t="s">
        <v>3</v>
      </c>
      <c r="X5" s="189" t="s">
        <v>4</v>
      </c>
      <c r="Y5" s="189" t="s">
        <v>9</v>
      </c>
      <c r="Z5" s="189" t="s">
        <v>29</v>
      </c>
      <c r="AA5" s="190">
        <v>2008</v>
      </c>
      <c r="AB5" s="190">
        <v>2009</v>
      </c>
      <c r="AC5" s="190">
        <v>2010</v>
      </c>
      <c r="AD5" s="190">
        <v>2011</v>
      </c>
      <c r="AE5" s="190">
        <v>2012</v>
      </c>
      <c r="AF5" s="190">
        <v>2013</v>
      </c>
      <c r="AG5" s="190">
        <v>2014</v>
      </c>
      <c r="AH5" s="190">
        <v>2015</v>
      </c>
      <c r="AI5" s="190">
        <v>2016</v>
      </c>
      <c r="AJ5" s="190">
        <v>2017</v>
      </c>
      <c r="AK5" s="190">
        <v>2018</v>
      </c>
      <c r="AL5" s="190">
        <v>2019</v>
      </c>
      <c r="AM5" s="190">
        <v>2020</v>
      </c>
      <c r="AN5" s="37"/>
      <c r="AO5" s="37"/>
      <c r="AP5" s="37"/>
      <c r="AQ5" s="37"/>
      <c r="AR5" s="37"/>
    </row>
    <row r="6" spans="2:55" ht="19.899999999999999" customHeight="1">
      <c r="B6" s="39"/>
      <c r="C6" s="39"/>
      <c r="D6" s="39"/>
      <c r="E6" s="39"/>
      <c r="F6" s="39"/>
      <c r="G6" s="39"/>
      <c r="H6" s="39"/>
      <c r="I6" s="39"/>
      <c r="J6" s="39"/>
      <c r="K6" s="39"/>
      <c r="L6" s="39"/>
      <c r="M6" s="39"/>
      <c r="N6" s="39"/>
      <c r="O6" s="39"/>
      <c r="P6" s="39"/>
      <c r="Q6" s="39"/>
      <c r="R6" s="39"/>
      <c r="S6" s="40"/>
      <c r="T6" s="40"/>
      <c r="U6" s="40"/>
      <c r="V6" s="40"/>
      <c r="W6" s="40"/>
      <c r="X6" s="40"/>
    </row>
    <row r="7" spans="2:55" ht="19.899999999999999" customHeight="1">
      <c r="B7" s="185" t="s">
        <v>357</v>
      </c>
      <c r="C7" s="39"/>
      <c r="D7" s="202"/>
      <c r="E7" s="202"/>
      <c r="F7" s="202"/>
      <c r="G7" s="202"/>
      <c r="H7" s="202"/>
      <c r="I7" s="202"/>
      <c r="J7" s="202"/>
      <c r="K7" s="202"/>
      <c r="L7" s="202"/>
      <c r="M7" s="202"/>
      <c r="N7" s="202"/>
      <c r="O7" s="202"/>
      <c r="P7" s="202"/>
      <c r="Q7" s="202"/>
      <c r="R7" s="202"/>
      <c r="S7" s="59"/>
      <c r="T7" s="59"/>
      <c r="U7" s="59"/>
      <c r="V7" s="59"/>
      <c r="W7" s="59"/>
      <c r="X7" s="59"/>
      <c r="Y7" s="38"/>
      <c r="Z7" s="38"/>
      <c r="AA7" s="38"/>
      <c r="AB7" s="38"/>
      <c r="AC7" s="38"/>
      <c r="AD7" s="38"/>
      <c r="AE7" s="38"/>
      <c r="AF7" s="38"/>
      <c r="AG7" s="38"/>
      <c r="AH7" s="38"/>
      <c r="AI7" s="38"/>
      <c r="AJ7" s="38"/>
      <c r="AK7" s="38"/>
    </row>
    <row r="8" spans="2:55" ht="19.899999999999999" customHeight="1">
      <c r="B8" s="50" t="s">
        <v>343</v>
      </c>
      <c r="D8" s="59" t="s">
        <v>336</v>
      </c>
      <c r="E8" s="59" t="s">
        <v>336</v>
      </c>
      <c r="F8" s="59" t="s">
        <v>336</v>
      </c>
      <c r="G8" s="59" t="s">
        <v>336</v>
      </c>
      <c r="H8" s="59" t="s">
        <v>336</v>
      </c>
      <c r="I8" s="59" t="s">
        <v>336</v>
      </c>
      <c r="J8" s="59" t="s">
        <v>336</v>
      </c>
      <c r="K8" s="59" t="s">
        <v>336</v>
      </c>
      <c r="L8" s="59" t="s">
        <v>336</v>
      </c>
      <c r="M8" s="59" t="s">
        <v>336</v>
      </c>
      <c r="N8" s="59" t="s">
        <v>336</v>
      </c>
      <c r="O8" s="271">
        <v>86</v>
      </c>
      <c r="P8" s="271">
        <v>193</v>
      </c>
      <c r="Q8" s="271">
        <v>75.8</v>
      </c>
      <c r="R8" s="271">
        <v>54.5</v>
      </c>
      <c r="S8" s="271">
        <v>154.6</v>
      </c>
      <c r="T8" s="271">
        <v>107.1</v>
      </c>
      <c r="U8" s="271">
        <v>74.900000000000006</v>
      </c>
      <c r="V8" s="271">
        <v>22.7</v>
      </c>
      <c r="W8" s="271">
        <v>10</v>
      </c>
      <c r="X8" s="271">
        <v>36</v>
      </c>
      <c r="Y8" s="271">
        <v>44.4</v>
      </c>
      <c r="Z8" s="271">
        <v>74.099999999999994</v>
      </c>
      <c r="AA8" s="271">
        <v>79.099999999999994</v>
      </c>
      <c r="AB8" s="271">
        <v>73.599999999999994</v>
      </c>
      <c r="AC8" s="271">
        <v>52</v>
      </c>
      <c r="AD8" s="271">
        <v>84.25</v>
      </c>
      <c r="AE8" s="271">
        <v>65</v>
      </c>
      <c r="AF8" s="271">
        <v>45</v>
      </c>
      <c r="AG8" s="271">
        <v>99.745000000000005</v>
      </c>
      <c r="AH8" s="271">
        <v>110.30000000000001</v>
      </c>
      <c r="AI8" s="271">
        <v>71</v>
      </c>
      <c r="AJ8" s="45">
        <v>52.5</v>
      </c>
      <c r="AK8" s="45">
        <v>103.1</v>
      </c>
      <c r="AL8" s="45">
        <v>162.44353939999999</v>
      </c>
      <c r="AM8" s="114">
        <v>123.55954159999999</v>
      </c>
      <c r="AN8" s="235"/>
      <c r="AO8" s="235"/>
      <c r="AP8" s="235"/>
      <c r="AQ8" s="235"/>
      <c r="AR8" s="235"/>
      <c r="AS8" s="235"/>
      <c r="AT8" s="235"/>
      <c r="AU8" s="235"/>
      <c r="AV8" s="235"/>
      <c r="AW8" s="235"/>
      <c r="AX8" s="235"/>
      <c r="AY8" s="235"/>
      <c r="AZ8" s="235"/>
      <c r="BA8" s="235"/>
      <c r="BB8" s="235"/>
      <c r="BC8" s="235"/>
    </row>
    <row r="9" spans="2:55" ht="19.899999999999999" customHeight="1">
      <c r="B9" s="50" t="s">
        <v>344</v>
      </c>
      <c r="D9" s="59" t="s">
        <v>336</v>
      </c>
      <c r="E9" s="59" t="s">
        <v>336</v>
      </c>
      <c r="F9" s="59" t="s">
        <v>336</v>
      </c>
      <c r="G9" s="59" t="s">
        <v>336</v>
      </c>
      <c r="H9" s="59" t="s">
        <v>336</v>
      </c>
      <c r="I9" s="59" t="s">
        <v>336</v>
      </c>
      <c r="J9" s="59" t="s">
        <v>336</v>
      </c>
      <c r="K9" s="59" t="s">
        <v>336</v>
      </c>
      <c r="L9" s="59" t="s">
        <v>336</v>
      </c>
      <c r="M9" s="59" t="s">
        <v>336</v>
      </c>
      <c r="N9" s="59" t="s">
        <v>336</v>
      </c>
      <c r="O9" s="271">
        <v>68.400000000000006</v>
      </c>
      <c r="P9" s="271">
        <v>89.6</v>
      </c>
      <c r="Q9" s="271">
        <v>94.8</v>
      </c>
      <c r="R9" s="271">
        <v>95.1</v>
      </c>
      <c r="S9" s="271">
        <v>334.4</v>
      </c>
      <c r="T9" s="271">
        <v>209.3</v>
      </c>
      <c r="U9" s="271">
        <v>92</v>
      </c>
      <c r="V9" s="271">
        <v>152.1</v>
      </c>
      <c r="W9" s="271">
        <v>218.7</v>
      </c>
      <c r="X9" s="271">
        <v>188.9</v>
      </c>
      <c r="Y9" s="271">
        <v>252.4</v>
      </c>
      <c r="Z9" s="271">
        <v>163.30000000000001</v>
      </c>
      <c r="AA9" s="271">
        <v>289.3</v>
      </c>
      <c r="AB9" s="271">
        <v>215.3</v>
      </c>
      <c r="AC9" s="271">
        <v>128</v>
      </c>
      <c r="AD9" s="271">
        <v>144.33000000000001</v>
      </c>
      <c r="AE9" s="271">
        <v>125.5</v>
      </c>
      <c r="AF9" s="271">
        <v>184.65</v>
      </c>
      <c r="AG9" s="271">
        <v>175.5</v>
      </c>
      <c r="AH9" s="271">
        <v>112.95</v>
      </c>
      <c r="AI9" s="271">
        <v>394.8</v>
      </c>
      <c r="AJ9" s="45">
        <v>76.347000000000008</v>
      </c>
      <c r="AK9" s="45">
        <v>839.51551888680569</v>
      </c>
      <c r="AL9" s="45">
        <v>91.655115799974794</v>
      </c>
      <c r="AM9" s="114">
        <v>36.700000000000003</v>
      </c>
      <c r="AN9" s="235"/>
      <c r="AO9" s="235"/>
      <c r="AP9" s="235"/>
      <c r="AQ9" s="235"/>
      <c r="AR9" s="235"/>
      <c r="AS9" s="235"/>
      <c r="AT9" s="235"/>
      <c r="AU9" s="235"/>
      <c r="AV9" s="235"/>
      <c r="AW9" s="235"/>
      <c r="AX9" s="235"/>
      <c r="AY9" s="235"/>
      <c r="AZ9" s="235"/>
      <c r="BA9" s="235"/>
      <c r="BB9" s="235"/>
      <c r="BC9" s="235"/>
    </row>
    <row r="10" spans="2:55" ht="19.899999999999999" customHeight="1">
      <c r="B10" s="50" t="s">
        <v>345</v>
      </c>
      <c r="D10" s="59" t="s">
        <v>336</v>
      </c>
      <c r="E10" s="59" t="s">
        <v>336</v>
      </c>
      <c r="F10" s="59" t="s">
        <v>336</v>
      </c>
      <c r="G10" s="59" t="s">
        <v>336</v>
      </c>
      <c r="H10" s="59" t="s">
        <v>336</v>
      </c>
      <c r="I10" s="59" t="s">
        <v>336</v>
      </c>
      <c r="J10" s="59" t="s">
        <v>336</v>
      </c>
      <c r="K10" s="59" t="s">
        <v>336</v>
      </c>
      <c r="L10" s="59" t="s">
        <v>336</v>
      </c>
      <c r="M10" s="59" t="s">
        <v>336</v>
      </c>
      <c r="N10" s="59" t="s">
        <v>336</v>
      </c>
      <c r="O10" s="271">
        <v>154.4</v>
      </c>
      <c r="P10" s="271">
        <v>282.60000000000002</v>
      </c>
      <c r="Q10" s="271">
        <v>170.6</v>
      </c>
      <c r="R10" s="271">
        <v>149.6</v>
      </c>
      <c r="S10" s="271">
        <v>489</v>
      </c>
      <c r="T10" s="271">
        <v>316.39999999999998</v>
      </c>
      <c r="U10" s="271">
        <v>166.9</v>
      </c>
      <c r="V10" s="271">
        <v>174.8</v>
      </c>
      <c r="W10" s="271">
        <v>228.7</v>
      </c>
      <c r="X10" s="271">
        <v>224.9</v>
      </c>
      <c r="Y10" s="271">
        <v>296.8</v>
      </c>
      <c r="Z10" s="271">
        <v>237.4</v>
      </c>
      <c r="AA10" s="271">
        <v>368.4</v>
      </c>
      <c r="AB10" s="271">
        <v>288.89999999999998</v>
      </c>
      <c r="AC10" s="271">
        <v>180</v>
      </c>
      <c r="AD10" s="271">
        <v>228.58</v>
      </c>
      <c r="AE10" s="271">
        <v>190.5</v>
      </c>
      <c r="AF10" s="271">
        <v>229.65</v>
      </c>
      <c r="AG10" s="271">
        <v>275.24500000000006</v>
      </c>
      <c r="AH10" s="271">
        <v>223.24999999999997</v>
      </c>
      <c r="AI10" s="271">
        <v>465.8</v>
      </c>
      <c r="AJ10" s="45">
        <v>128.84700000000001</v>
      </c>
      <c r="AK10" s="45">
        <v>942.61551888680572</v>
      </c>
      <c r="AL10" s="45">
        <v>254.09865519997479</v>
      </c>
      <c r="AM10" s="114">
        <v>160.25954159999998</v>
      </c>
      <c r="AN10" s="235"/>
      <c r="AO10" s="235"/>
      <c r="AP10" s="235"/>
      <c r="AQ10" s="235"/>
      <c r="AR10" s="235"/>
      <c r="AS10" s="235"/>
      <c r="AT10" s="235"/>
      <c r="AU10" s="235"/>
      <c r="AV10" s="235"/>
      <c r="AW10" s="235"/>
      <c r="AX10" s="235"/>
      <c r="AY10" s="235"/>
      <c r="AZ10" s="235"/>
      <c r="BA10" s="235"/>
      <c r="BB10" s="235"/>
      <c r="BC10" s="235"/>
    </row>
    <row r="11" spans="2:55" ht="19.899999999999999" customHeight="1">
      <c r="B11" s="50" t="s">
        <v>346</v>
      </c>
      <c r="D11" s="59" t="s">
        <v>336</v>
      </c>
      <c r="E11" s="59" t="s">
        <v>336</v>
      </c>
      <c r="F11" s="59" t="s">
        <v>336</v>
      </c>
      <c r="G11" s="59" t="s">
        <v>336</v>
      </c>
      <c r="H11" s="59" t="s">
        <v>336</v>
      </c>
      <c r="I11" s="59" t="s">
        <v>336</v>
      </c>
      <c r="J11" s="59" t="s">
        <v>336</v>
      </c>
      <c r="K11" s="59" t="s">
        <v>336</v>
      </c>
      <c r="L11" s="59" t="s">
        <v>336</v>
      </c>
      <c r="M11" s="59" t="s">
        <v>336</v>
      </c>
      <c r="N11" s="59" t="s">
        <v>336</v>
      </c>
      <c r="O11" s="271">
        <v>17.600000000000001</v>
      </c>
      <c r="P11" s="271">
        <v>103.4</v>
      </c>
      <c r="Q11" s="271">
        <v>-19</v>
      </c>
      <c r="R11" s="271">
        <v>-40.6</v>
      </c>
      <c r="S11" s="271">
        <v>-179.8</v>
      </c>
      <c r="T11" s="271">
        <v>-102.2</v>
      </c>
      <c r="U11" s="271">
        <v>-17.100000000000001</v>
      </c>
      <c r="V11" s="271">
        <v>-129.4</v>
      </c>
      <c r="W11" s="271">
        <v>-208.7</v>
      </c>
      <c r="X11" s="271">
        <v>-152.9</v>
      </c>
      <c r="Y11" s="271">
        <v>-208</v>
      </c>
      <c r="Z11" s="271">
        <v>-89.2</v>
      </c>
      <c r="AA11" s="271">
        <v>-210.2</v>
      </c>
      <c r="AB11" s="271">
        <v>-141.69999999999999</v>
      </c>
      <c r="AC11" s="271">
        <v>-76</v>
      </c>
      <c r="AD11" s="271">
        <v>-60.080000000000013</v>
      </c>
      <c r="AE11" s="271">
        <v>-60.5</v>
      </c>
      <c r="AF11" s="271">
        <v>-139.65</v>
      </c>
      <c r="AG11" s="271">
        <v>-75.754999999999995</v>
      </c>
      <c r="AH11" s="271">
        <v>-2.649999999999995</v>
      </c>
      <c r="AI11" s="271">
        <v>-323.8</v>
      </c>
      <c r="AJ11" s="45">
        <v>-23.847000000000008</v>
      </c>
      <c r="AK11" s="45">
        <v>-736.41551888680567</v>
      </c>
      <c r="AL11" s="45">
        <v>70.788423600025197</v>
      </c>
      <c r="AM11" s="114">
        <v>86.859541599999986</v>
      </c>
      <c r="AN11" s="235"/>
      <c r="AO11" s="235"/>
      <c r="AP11" s="235"/>
      <c r="AQ11" s="235"/>
      <c r="AR11" s="235"/>
      <c r="AS11" s="235"/>
      <c r="AT11" s="235"/>
      <c r="AU11" s="235"/>
      <c r="AV11" s="235"/>
      <c r="AW11" s="235"/>
      <c r="AX11" s="235"/>
      <c r="AY11" s="235"/>
      <c r="AZ11" s="235"/>
      <c r="BA11" s="235"/>
      <c r="BB11" s="235"/>
      <c r="BC11" s="235"/>
    </row>
    <row r="12" spans="2:55" ht="19.899999999999999" customHeight="1">
      <c r="B12" s="186"/>
      <c r="C12" s="40"/>
      <c r="D12" s="37"/>
      <c r="E12" s="37"/>
      <c r="F12" s="37"/>
      <c r="G12" s="37"/>
      <c r="H12" s="37"/>
      <c r="I12" s="37"/>
      <c r="J12" s="37"/>
      <c r="K12" s="37"/>
      <c r="L12" s="37"/>
      <c r="M12" s="37"/>
      <c r="N12" s="37"/>
      <c r="O12" s="271"/>
      <c r="P12" s="271"/>
      <c r="Q12" s="271"/>
      <c r="R12" s="271"/>
      <c r="S12" s="271"/>
      <c r="T12" s="271"/>
      <c r="U12" s="271"/>
      <c r="V12" s="271"/>
      <c r="W12" s="271"/>
      <c r="X12" s="271"/>
      <c r="Y12" s="271"/>
      <c r="Z12" s="271"/>
      <c r="AA12" s="271"/>
      <c r="AB12" s="271"/>
      <c r="AC12" s="271"/>
      <c r="AD12" s="272"/>
      <c r="AE12" s="272"/>
      <c r="AF12" s="272"/>
      <c r="AG12" s="272"/>
      <c r="AH12" s="272"/>
      <c r="AI12" s="272"/>
      <c r="AJ12" s="114"/>
      <c r="AK12" s="114"/>
      <c r="AL12" s="114"/>
      <c r="AM12" s="114"/>
      <c r="AN12" s="235"/>
      <c r="AO12" s="235"/>
      <c r="AP12" s="235"/>
      <c r="AQ12" s="235"/>
      <c r="AR12" s="235"/>
      <c r="AS12" s="235"/>
      <c r="AT12" s="235"/>
      <c r="AU12" s="235"/>
      <c r="AV12" s="235"/>
      <c r="AW12" s="235"/>
      <c r="AX12" s="235"/>
      <c r="AY12" s="235"/>
      <c r="AZ12" s="235"/>
      <c r="BA12" s="235"/>
      <c r="BB12" s="235"/>
      <c r="BC12" s="235"/>
    </row>
    <row r="13" spans="2:55" ht="19.899999999999999" customHeight="1">
      <c r="B13" s="185" t="s">
        <v>358</v>
      </c>
      <c r="C13" s="39"/>
      <c r="D13" s="202"/>
      <c r="E13" s="202"/>
      <c r="F13" s="202"/>
      <c r="G13" s="202"/>
      <c r="H13" s="202"/>
      <c r="I13" s="202"/>
      <c r="J13" s="202"/>
      <c r="K13" s="202"/>
      <c r="L13" s="202"/>
      <c r="M13" s="202"/>
      <c r="N13" s="202"/>
      <c r="O13" s="273"/>
      <c r="P13" s="273"/>
      <c r="Q13" s="273"/>
      <c r="R13" s="273"/>
      <c r="S13" s="271"/>
      <c r="T13" s="271"/>
      <c r="U13" s="271"/>
      <c r="V13" s="271"/>
      <c r="W13" s="271"/>
      <c r="X13" s="271"/>
      <c r="Y13" s="271"/>
      <c r="Z13" s="271"/>
      <c r="AA13" s="271"/>
      <c r="AB13" s="271"/>
      <c r="AC13" s="271"/>
      <c r="AD13" s="272"/>
      <c r="AE13" s="272"/>
      <c r="AF13" s="272"/>
      <c r="AG13" s="272"/>
      <c r="AH13" s="272"/>
      <c r="AI13" s="272"/>
      <c r="AJ13" s="114"/>
      <c r="AK13" s="114"/>
      <c r="AL13" s="114"/>
      <c r="AM13" s="114"/>
      <c r="AN13" s="235"/>
      <c r="AO13" s="235"/>
      <c r="AP13" s="235"/>
      <c r="AQ13" s="235"/>
      <c r="AR13" s="235"/>
      <c r="AS13" s="235"/>
      <c r="AT13" s="235"/>
      <c r="AU13" s="235"/>
      <c r="AV13" s="235"/>
      <c r="AW13" s="235"/>
      <c r="AX13" s="235"/>
      <c r="AY13" s="235"/>
      <c r="AZ13" s="235"/>
      <c r="BA13" s="235"/>
      <c r="BB13" s="235"/>
      <c r="BC13" s="235"/>
    </row>
    <row r="14" spans="2:55" ht="19.899999999999999" customHeight="1">
      <c r="B14" s="50" t="s">
        <v>347</v>
      </c>
      <c r="D14" s="271">
        <v>3.4699</v>
      </c>
      <c r="E14" s="271">
        <v>17.681699999999999</v>
      </c>
      <c r="F14" s="271">
        <v>17.5916</v>
      </c>
      <c r="G14" s="271">
        <v>15.550600000000001</v>
      </c>
      <c r="H14" s="271">
        <v>13.299099999999999</v>
      </c>
      <c r="I14" s="271">
        <v>188.59189999999998</v>
      </c>
      <c r="J14" s="271">
        <v>185.83240000000001</v>
      </c>
      <c r="K14" s="271">
        <v>234.56829999999999</v>
      </c>
      <c r="L14" s="271">
        <v>260.31270000000001</v>
      </c>
      <c r="M14" s="271">
        <v>371.31459999999998</v>
      </c>
      <c r="N14" s="271">
        <v>678.09910000000002</v>
      </c>
      <c r="O14" s="271">
        <v>1120.3</v>
      </c>
      <c r="P14" s="271">
        <v>1527.3085999999998</v>
      </c>
      <c r="Q14" s="271">
        <v>1807.8309778999999</v>
      </c>
      <c r="R14" s="271">
        <v>2179.1</v>
      </c>
      <c r="S14" s="271">
        <v>2470.8000000000002</v>
      </c>
      <c r="T14" s="271">
        <v>2206.5</v>
      </c>
      <c r="U14" s="271">
        <v>2192.1999999999998</v>
      </c>
      <c r="V14" s="271">
        <v>2467.8000000000002</v>
      </c>
      <c r="W14" s="271">
        <v>2713.8</v>
      </c>
      <c r="X14" s="271">
        <v>2914.4</v>
      </c>
      <c r="Y14" s="271">
        <v>2935.5</v>
      </c>
      <c r="Z14" s="271">
        <v>3405.4</v>
      </c>
      <c r="AA14" s="271">
        <v>3891.1</v>
      </c>
      <c r="AB14" s="271">
        <v>3531</v>
      </c>
      <c r="AC14" s="271">
        <v>3895.5</v>
      </c>
      <c r="AD14" s="271">
        <v>4600.71</v>
      </c>
      <c r="AE14" s="271">
        <v>4882.6995999999999</v>
      </c>
      <c r="AF14" s="271">
        <v>5162.1821</v>
      </c>
      <c r="AG14" s="271">
        <v>5399.2216000000008</v>
      </c>
      <c r="AH14" s="271">
        <v>5680.7084749999995</v>
      </c>
      <c r="AI14" s="271">
        <v>5795.9530674932503</v>
      </c>
      <c r="AJ14" s="45">
        <v>6157.5286613492135</v>
      </c>
      <c r="AK14" s="45">
        <v>6068.290008496303</v>
      </c>
      <c r="AL14" s="45">
        <v>5553.6048625853418</v>
      </c>
      <c r="AM14" s="114">
        <v>6259.358828015168</v>
      </c>
      <c r="AN14" s="235"/>
      <c r="AO14" s="235"/>
      <c r="AP14" s="235"/>
      <c r="AQ14" s="235"/>
      <c r="AR14" s="235"/>
      <c r="AS14" s="235"/>
      <c r="AT14" s="235"/>
      <c r="AU14" s="235"/>
      <c r="AV14" s="235"/>
      <c r="AW14" s="235"/>
      <c r="AX14" s="235"/>
      <c r="AY14" s="235"/>
      <c r="AZ14" s="235"/>
      <c r="BA14" s="235"/>
      <c r="BB14" s="235"/>
      <c r="BC14" s="235"/>
    </row>
    <row r="15" spans="2:55" ht="19.899999999999999" customHeight="1">
      <c r="B15" s="50" t="s">
        <v>348</v>
      </c>
      <c r="D15" s="271">
        <v>3.5931999999999999</v>
      </c>
      <c r="E15" s="271">
        <v>16.944900000000001</v>
      </c>
      <c r="F15" s="271">
        <v>19.5868</v>
      </c>
      <c r="G15" s="271">
        <v>15.609</v>
      </c>
      <c r="H15" s="271">
        <v>13.268599999999999</v>
      </c>
      <c r="I15" s="271">
        <v>157.31049999999999</v>
      </c>
      <c r="J15" s="271">
        <v>185.53370000000001</v>
      </c>
      <c r="K15" s="271">
        <v>234.63070000000002</v>
      </c>
      <c r="L15" s="271">
        <v>262.4932</v>
      </c>
      <c r="M15" s="271">
        <v>371.8476</v>
      </c>
      <c r="N15" s="271">
        <v>684.31169999999997</v>
      </c>
      <c r="O15" s="271">
        <v>1068.7</v>
      </c>
      <c r="P15" s="271">
        <v>1511.4183999999998</v>
      </c>
      <c r="Q15" s="271">
        <v>1800.7306679999997</v>
      </c>
      <c r="R15" s="271">
        <v>2261.9</v>
      </c>
      <c r="S15" s="271">
        <v>2543.3000000000002</v>
      </c>
      <c r="T15" s="271">
        <v>2257.7682</v>
      </c>
      <c r="U15" s="271">
        <v>2228.4</v>
      </c>
      <c r="V15" s="271">
        <v>2335.4</v>
      </c>
      <c r="W15" s="271">
        <v>2681.4</v>
      </c>
      <c r="X15" s="271">
        <v>2925.2</v>
      </c>
      <c r="Y15" s="271">
        <v>3073.6</v>
      </c>
      <c r="Z15" s="271">
        <v>3415</v>
      </c>
      <c r="AA15" s="271">
        <v>4072.4</v>
      </c>
      <c r="AB15" s="271">
        <v>3668.1</v>
      </c>
      <c r="AC15" s="271">
        <v>4024.3</v>
      </c>
      <c r="AD15" s="271">
        <v>4702.5576000000001</v>
      </c>
      <c r="AE15" s="271">
        <v>4988.3959000000004</v>
      </c>
      <c r="AF15" s="271">
        <v>5242.3672999999999</v>
      </c>
      <c r="AG15" s="271">
        <v>5506.7903999999999</v>
      </c>
      <c r="AH15" s="271">
        <v>5772.9751400000005</v>
      </c>
      <c r="AI15" s="271">
        <v>6285.3165138000004</v>
      </c>
      <c r="AJ15" s="45">
        <v>6224.7703493887248</v>
      </c>
      <c r="AK15" s="45">
        <v>6505.5450909234096</v>
      </c>
      <c r="AL15" s="45">
        <v>5425.5189186436201</v>
      </c>
      <c r="AM15" s="114">
        <v>6150.1417893480639</v>
      </c>
      <c r="AN15" s="235"/>
      <c r="AO15" s="235"/>
      <c r="AP15" s="235"/>
      <c r="AQ15" s="235"/>
      <c r="AR15" s="235"/>
      <c r="AS15" s="235"/>
      <c r="AT15" s="235"/>
      <c r="AU15" s="235"/>
      <c r="AV15" s="235"/>
      <c r="AW15" s="235"/>
      <c r="AX15" s="235"/>
      <c r="AY15" s="235"/>
      <c r="AZ15" s="235"/>
      <c r="BA15" s="235"/>
      <c r="BB15" s="235"/>
      <c r="BC15" s="235"/>
    </row>
    <row r="16" spans="2:55" ht="19.899999999999999" customHeight="1">
      <c r="B16" s="50" t="s">
        <v>349</v>
      </c>
      <c r="D16" s="271">
        <v>7.0631000000000004</v>
      </c>
      <c r="E16" s="271">
        <v>34.626599999999996</v>
      </c>
      <c r="F16" s="271">
        <v>37.178399999999996</v>
      </c>
      <c r="G16" s="271">
        <v>31.159600000000001</v>
      </c>
      <c r="H16" s="271">
        <v>26.567699999999999</v>
      </c>
      <c r="I16" s="271">
        <v>345.90239999999994</v>
      </c>
      <c r="J16" s="271">
        <v>371.36610000000002</v>
      </c>
      <c r="K16" s="271">
        <v>469.19900000000001</v>
      </c>
      <c r="L16" s="271">
        <v>522.80590000000007</v>
      </c>
      <c r="M16" s="271">
        <v>743.16219999999998</v>
      </c>
      <c r="N16" s="271">
        <v>1362.4108000000001</v>
      </c>
      <c r="O16" s="271">
        <v>2189</v>
      </c>
      <c r="P16" s="271">
        <v>3038.7269999999999</v>
      </c>
      <c r="Q16" s="271">
        <v>3608.5616458999993</v>
      </c>
      <c r="R16" s="271">
        <v>4441</v>
      </c>
      <c r="S16" s="271">
        <v>5014.1000000000004</v>
      </c>
      <c r="T16" s="271">
        <v>4464.2682000000004</v>
      </c>
      <c r="U16" s="271">
        <v>4420.5586000000003</v>
      </c>
      <c r="V16" s="271">
        <v>4803.2</v>
      </c>
      <c r="W16" s="271">
        <v>5395.2</v>
      </c>
      <c r="X16" s="271">
        <v>5839.6</v>
      </c>
      <c r="Y16" s="271">
        <v>6009.1</v>
      </c>
      <c r="Z16" s="271">
        <v>6820.4</v>
      </c>
      <c r="AA16" s="271">
        <v>7963.5</v>
      </c>
      <c r="AB16" s="271">
        <v>7199.1</v>
      </c>
      <c r="AC16" s="271">
        <v>7919.8</v>
      </c>
      <c r="AD16" s="271">
        <v>9303.2675999999992</v>
      </c>
      <c r="AE16" s="271">
        <v>9871.0954999999994</v>
      </c>
      <c r="AF16" s="271">
        <v>10404.5494</v>
      </c>
      <c r="AG16" s="271">
        <v>10906.011999999999</v>
      </c>
      <c r="AH16" s="271">
        <v>11453.683615</v>
      </c>
      <c r="AI16" s="271">
        <v>12081.269581293251</v>
      </c>
      <c r="AJ16" s="45">
        <v>12382.299010737937</v>
      </c>
      <c r="AK16" s="45">
        <v>12573.835099419714</v>
      </c>
      <c r="AL16" s="45">
        <v>10979.123781228966</v>
      </c>
      <c r="AM16" s="114">
        <v>12409.500617363232</v>
      </c>
      <c r="AN16" s="235"/>
      <c r="AO16" s="235"/>
      <c r="AP16" s="235"/>
      <c r="AQ16" s="235"/>
      <c r="AR16" s="235"/>
      <c r="AS16" s="235"/>
      <c r="AT16" s="235"/>
      <c r="AU16" s="235"/>
      <c r="AV16" s="235"/>
      <c r="AW16" s="235"/>
      <c r="AX16" s="235"/>
      <c r="AY16" s="235"/>
      <c r="AZ16" s="235"/>
      <c r="BA16" s="235"/>
      <c r="BB16" s="235"/>
      <c r="BC16" s="235"/>
    </row>
    <row r="17" spans="2:55" ht="19.899999999999999" customHeight="1">
      <c r="B17" s="50" t="s">
        <v>350</v>
      </c>
      <c r="D17" s="271">
        <v>-0.12329999999999997</v>
      </c>
      <c r="E17" s="271">
        <v>0.73679999999999879</v>
      </c>
      <c r="F17" s="271">
        <v>-1.9952000000000005</v>
      </c>
      <c r="G17" s="271">
        <v>-5.8399999999998897E-2</v>
      </c>
      <c r="H17" s="271">
        <v>0</v>
      </c>
      <c r="I17" s="271">
        <v>31.281399999999991</v>
      </c>
      <c r="J17" s="271">
        <v>0.29869999999999663</v>
      </c>
      <c r="K17" s="271">
        <v>-6.2400000000025102E-2</v>
      </c>
      <c r="L17" s="271">
        <v>-2.180499999999995</v>
      </c>
      <c r="M17" s="271">
        <v>-0.53300000000001546</v>
      </c>
      <c r="N17" s="271">
        <v>-6.2125999999999522</v>
      </c>
      <c r="O17" s="271">
        <v>51.599999999999909</v>
      </c>
      <c r="P17" s="271">
        <v>15.89020000000005</v>
      </c>
      <c r="Q17" s="271">
        <v>7.1003099000001839</v>
      </c>
      <c r="R17" s="271">
        <v>-82.8</v>
      </c>
      <c r="S17" s="271">
        <v>-72.5</v>
      </c>
      <c r="T17" s="271">
        <v>-51.2682</v>
      </c>
      <c r="U17" s="271">
        <v>-36.241399999999999</v>
      </c>
      <c r="V17" s="271">
        <v>132.4606</v>
      </c>
      <c r="W17" s="271">
        <v>32.400000000000091</v>
      </c>
      <c r="X17" s="271">
        <v>-10.799999999999727</v>
      </c>
      <c r="Y17" s="271">
        <v>-138.1</v>
      </c>
      <c r="Z17" s="271">
        <v>-9.5999999999999091</v>
      </c>
      <c r="AA17" s="271">
        <v>-181.3</v>
      </c>
      <c r="AB17" s="271">
        <v>-137.1</v>
      </c>
      <c r="AC17" s="271">
        <v>-128.69999999999999</v>
      </c>
      <c r="AD17" s="271">
        <v>-101.84760000000006</v>
      </c>
      <c r="AE17" s="271">
        <v>-105.69629999999999</v>
      </c>
      <c r="AF17" s="271">
        <v>-80.185199999999995</v>
      </c>
      <c r="AG17" s="271">
        <v>-107.56879999999984</v>
      </c>
      <c r="AH17" s="271">
        <v>-92.266665000001012</v>
      </c>
      <c r="AI17" s="271">
        <v>-489.36344630675012</v>
      </c>
      <c r="AJ17" s="45">
        <v>-67.241688039511246</v>
      </c>
      <c r="AK17" s="45">
        <v>-437.25508242710657</v>
      </c>
      <c r="AL17" s="45">
        <v>128.08594394171814</v>
      </c>
      <c r="AM17" s="114">
        <v>109.21703866710413</v>
      </c>
      <c r="AN17" s="235"/>
      <c r="AO17" s="235"/>
      <c r="AP17" s="235"/>
      <c r="AQ17" s="235"/>
      <c r="AR17" s="235"/>
      <c r="AS17" s="235"/>
      <c r="AT17" s="235"/>
      <c r="AU17" s="235"/>
      <c r="AV17" s="235"/>
      <c r="AW17" s="235"/>
      <c r="AX17" s="235"/>
      <c r="AY17" s="235"/>
      <c r="AZ17" s="235"/>
      <c r="BA17" s="235"/>
      <c r="BB17" s="235"/>
      <c r="BC17" s="235"/>
    </row>
    <row r="18" spans="2:55" ht="9" customHeight="1" thickBot="1">
      <c r="B18" s="48"/>
      <c r="C18" s="48"/>
      <c r="D18" s="48"/>
      <c r="E18" s="48"/>
      <c r="F18" s="48"/>
      <c r="G18" s="48"/>
      <c r="H18" s="48"/>
      <c r="I18" s="48"/>
      <c r="J18" s="48"/>
      <c r="K18" s="48"/>
      <c r="L18" s="48"/>
      <c r="M18" s="48"/>
      <c r="N18" s="48"/>
      <c r="O18" s="48"/>
      <c r="P18" s="48"/>
      <c r="Q18" s="48"/>
      <c r="R18" s="48"/>
      <c r="S18" s="72"/>
      <c r="T18" s="72"/>
      <c r="U18" s="72"/>
      <c r="V18" s="72"/>
      <c r="W18" s="72"/>
      <c r="X18" s="72"/>
      <c r="Y18" s="72"/>
      <c r="Z18" s="72"/>
      <c r="AA18" s="72"/>
      <c r="AB18" s="72"/>
      <c r="AC18" s="72"/>
      <c r="AD18" s="72"/>
      <c r="AE18" s="72"/>
      <c r="AF18" s="72"/>
      <c r="AG18" s="72"/>
      <c r="AH18" s="72"/>
      <c r="AI18" s="72"/>
      <c r="AJ18" s="72"/>
      <c r="AK18" s="72"/>
      <c r="AL18" s="72"/>
      <c r="AM18" s="72"/>
    </row>
    <row r="19" spans="2:55" ht="18" customHeight="1">
      <c r="B19" s="40" t="s">
        <v>31</v>
      </c>
      <c r="C19" s="66" t="s">
        <v>296</v>
      </c>
      <c r="D19" s="66"/>
      <c r="E19" s="66"/>
      <c r="F19" s="66"/>
      <c r="G19" s="66"/>
      <c r="H19" s="66"/>
      <c r="I19" s="66"/>
      <c r="J19" s="66"/>
      <c r="K19" s="66"/>
      <c r="L19" s="66"/>
      <c r="M19" s="66"/>
      <c r="N19" s="66"/>
      <c r="O19" s="66"/>
      <c r="P19" s="66"/>
      <c r="Q19" s="66"/>
      <c r="R19" s="66"/>
      <c r="S19" s="49"/>
      <c r="T19" s="49"/>
      <c r="U19" s="49"/>
      <c r="V19" s="49"/>
      <c r="W19" s="49"/>
      <c r="X19" s="49"/>
      <c r="Y19" s="49"/>
      <c r="Z19" s="49"/>
      <c r="AA19" s="49"/>
      <c r="AB19" s="49"/>
    </row>
    <row r="20" spans="2:55" ht="18" customHeight="1">
      <c r="B20" s="40" t="s">
        <v>32</v>
      </c>
      <c r="C20" s="66" t="s">
        <v>297</v>
      </c>
      <c r="D20" s="66"/>
      <c r="E20" s="66"/>
      <c r="F20" s="66"/>
      <c r="G20" s="66"/>
      <c r="H20" s="66"/>
      <c r="I20" s="66"/>
      <c r="J20" s="66"/>
      <c r="K20" s="66"/>
      <c r="L20" s="66"/>
      <c r="M20" s="66"/>
      <c r="N20" s="66"/>
      <c r="O20" s="66"/>
      <c r="P20" s="66"/>
      <c r="Q20" s="66"/>
      <c r="R20" s="66"/>
    </row>
    <row r="21" spans="2:55" ht="18" customHeight="1">
      <c r="B21" s="51" t="s">
        <v>268</v>
      </c>
      <c r="C21" s="64" t="s">
        <v>301</v>
      </c>
      <c r="D21" s="64"/>
      <c r="E21" s="64"/>
      <c r="F21" s="64"/>
      <c r="G21" s="64"/>
      <c r="H21" s="64"/>
      <c r="I21" s="64"/>
      <c r="J21" s="64"/>
      <c r="K21" s="64"/>
      <c r="L21" s="64"/>
      <c r="M21" s="64"/>
      <c r="N21" s="64"/>
      <c r="O21" s="64"/>
      <c r="P21" s="64"/>
      <c r="Q21" s="64"/>
      <c r="R21" s="64"/>
    </row>
    <row r="22" spans="2:55" ht="18" customHeight="1">
      <c r="Y22" s="172"/>
      <c r="Z22" s="172"/>
      <c r="AA22" s="172"/>
      <c r="AB22" s="172"/>
      <c r="AC22" s="172"/>
      <c r="AD22" s="172"/>
      <c r="AE22" s="172"/>
      <c r="AF22" s="172"/>
      <c r="AG22" s="172"/>
      <c r="AH22" s="172"/>
      <c r="AI22" s="172"/>
      <c r="AJ22" s="172"/>
    </row>
    <row r="23" spans="2:55" ht="19.899999999999999" customHeight="1">
      <c r="Y23" s="172"/>
      <c r="Z23" s="172"/>
      <c r="AA23" s="172"/>
      <c r="AB23" s="172"/>
      <c r="AC23" s="172"/>
      <c r="AD23" s="172"/>
      <c r="AE23" s="172"/>
      <c r="AF23" s="172"/>
      <c r="AG23" s="172"/>
      <c r="AH23" s="172"/>
      <c r="AI23" s="172"/>
      <c r="AJ23" s="172"/>
    </row>
    <row r="24" spans="2:55" ht="19.899999999999999" customHeight="1">
      <c r="Y24" s="172"/>
      <c r="Z24" s="172"/>
      <c r="AA24" s="172"/>
      <c r="AB24" s="172"/>
      <c r="AC24" s="172"/>
      <c r="AD24" s="172"/>
      <c r="AE24" s="172"/>
      <c r="AF24" s="172"/>
      <c r="AG24" s="172"/>
      <c r="AH24" s="172"/>
      <c r="AI24" s="172"/>
      <c r="AJ24" s="172"/>
    </row>
    <row r="25" spans="2:55" ht="19.899999999999999" customHeight="1">
      <c r="Y25" s="172"/>
      <c r="Z25" s="172"/>
      <c r="AA25" s="172"/>
      <c r="AB25" s="172"/>
      <c r="AC25" s="172"/>
      <c r="AD25" s="172"/>
      <c r="AE25" s="172"/>
      <c r="AF25" s="172"/>
      <c r="AG25" s="172"/>
      <c r="AH25" s="172"/>
      <c r="AI25" s="172"/>
      <c r="AJ25" s="172"/>
    </row>
    <row r="26" spans="2:55" ht="19.899999999999999" customHeight="1">
      <c r="Y26" s="172"/>
      <c r="Z26" s="172"/>
      <c r="AA26" s="172"/>
      <c r="AB26" s="172"/>
      <c r="AC26" s="172"/>
      <c r="AD26" s="172"/>
      <c r="AE26" s="172"/>
      <c r="AF26" s="172"/>
      <c r="AG26" s="172"/>
      <c r="AH26" s="172"/>
      <c r="AI26" s="172"/>
      <c r="AJ26" s="172"/>
    </row>
    <row r="27" spans="2:55" ht="19.899999999999999" customHeight="1">
      <c r="Y27" s="172"/>
      <c r="Z27" s="172"/>
      <c r="AA27" s="172"/>
      <c r="AB27" s="172"/>
      <c r="AC27" s="172"/>
      <c r="AD27" s="172"/>
      <c r="AE27" s="172"/>
      <c r="AF27" s="172"/>
      <c r="AG27" s="172"/>
      <c r="AH27" s="172"/>
      <c r="AI27" s="172"/>
      <c r="AJ27" s="172"/>
    </row>
    <row r="28" spans="2:55" ht="19.899999999999999" customHeight="1">
      <c r="Y28" s="172"/>
      <c r="Z28" s="172"/>
      <c r="AA28" s="172"/>
      <c r="AB28" s="172"/>
      <c r="AC28" s="172"/>
      <c r="AD28" s="172"/>
      <c r="AE28" s="172"/>
      <c r="AF28" s="172"/>
      <c r="AG28" s="172"/>
      <c r="AH28" s="172"/>
      <c r="AI28" s="172"/>
      <c r="AJ28" s="172"/>
    </row>
    <row r="29" spans="2:55" ht="19.899999999999999" customHeight="1">
      <c r="Y29" s="172"/>
      <c r="Z29" s="172"/>
      <c r="AA29" s="172"/>
      <c r="AB29" s="172"/>
      <c r="AC29" s="172"/>
      <c r="AD29" s="172"/>
      <c r="AE29" s="172"/>
      <c r="AF29" s="172"/>
      <c r="AG29" s="172"/>
      <c r="AH29" s="172"/>
      <c r="AI29" s="172"/>
      <c r="AJ29" s="172"/>
    </row>
    <row r="30" spans="2:55" ht="19.899999999999999" customHeight="1">
      <c r="Y30" s="172"/>
      <c r="Z30" s="172"/>
      <c r="AA30" s="172"/>
      <c r="AB30" s="172"/>
      <c r="AC30" s="172"/>
      <c r="AD30" s="172"/>
      <c r="AE30" s="172"/>
      <c r="AF30" s="172"/>
      <c r="AG30" s="172"/>
      <c r="AH30" s="172"/>
      <c r="AI30" s="172"/>
      <c r="AJ30" s="172"/>
    </row>
    <row r="31" spans="2:55" ht="19.899999999999999" customHeight="1">
      <c r="Y31" s="172"/>
      <c r="Z31" s="172"/>
      <c r="AA31" s="172"/>
      <c r="AB31" s="172"/>
      <c r="AC31" s="172"/>
      <c r="AD31" s="172"/>
      <c r="AE31" s="172"/>
      <c r="AF31" s="172"/>
      <c r="AG31" s="172"/>
      <c r="AH31" s="172"/>
      <c r="AI31" s="172"/>
      <c r="AJ31" s="172"/>
    </row>
    <row r="32" spans="2:55" ht="19.899999999999999" customHeight="1">
      <c r="Y32" s="172"/>
      <c r="Z32" s="172"/>
      <c r="AA32" s="172"/>
      <c r="AB32" s="172"/>
      <c r="AC32" s="172"/>
      <c r="AD32" s="172"/>
      <c r="AE32" s="172"/>
      <c r="AF32" s="172"/>
      <c r="AG32" s="172"/>
      <c r="AH32" s="172"/>
      <c r="AI32" s="172"/>
      <c r="AJ32" s="172"/>
    </row>
    <row r="33" spans="25:36" ht="19.899999999999999" customHeight="1">
      <c r="Y33" s="172"/>
      <c r="Z33" s="172"/>
      <c r="AA33" s="172"/>
      <c r="AB33" s="172"/>
      <c r="AC33" s="172"/>
      <c r="AD33" s="172"/>
      <c r="AE33" s="172"/>
      <c r="AF33" s="172"/>
      <c r="AG33" s="172"/>
      <c r="AH33" s="172"/>
      <c r="AI33" s="172"/>
      <c r="AJ33" s="172"/>
    </row>
  </sheetData>
  <phoneticPr fontId="2" type="noConversion"/>
  <printOptions verticalCentered="1"/>
  <pageMargins left="0.25" right="0.25" top="0" bottom="0" header="0" footer="0"/>
  <pageSetup paperSize="120" scale="60" orientation="landscape" horizontalDpi="300" verticalDpi="300" r:id="rId1"/>
  <headerFooter alignWithMargins="0"/>
  <ignoredErrors>
    <ignoredError sqref="S5:Z5 D5:R5"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G34"/>
  <sheetViews>
    <sheetView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16.21875" style="27" customWidth="1"/>
    <col min="3" max="3" width="61.33203125" style="27" customWidth="1"/>
    <col min="4" max="33" width="13.21875" style="27" customWidth="1"/>
    <col min="34" max="34" width="16.6640625" style="27" customWidth="1"/>
    <col min="35" max="43" width="13.21875" style="27" customWidth="1"/>
    <col min="44" max="57" width="14.6640625" style="27" customWidth="1"/>
    <col min="58" max="16384" width="14.6640625" style="27"/>
  </cols>
  <sheetData>
    <row r="1" spans="2:85" ht="18" customHeight="1">
      <c r="B1" s="24" t="s">
        <v>502</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row>
    <row r="2" spans="2:85" ht="18" customHeight="1">
      <c r="B2" s="52" t="s">
        <v>492</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row>
    <row r="3" spans="2:85" ht="18" customHeight="1">
      <c r="B3" s="75" t="s">
        <v>359</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31"/>
      <c r="AS3" s="31"/>
      <c r="AT3" s="31"/>
      <c r="AU3" s="31"/>
      <c r="AV3" s="31"/>
      <c r="AW3" s="31"/>
      <c r="BD3" s="172"/>
      <c r="BE3" s="172"/>
      <c r="BF3" s="172"/>
      <c r="BG3" s="172"/>
      <c r="BH3" s="172"/>
      <c r="BI3" s="172"/>
      <c r="BJ3" s="172"/>
      <c r="BK3" s="172"/>
    </row>
    <row r="4" spans="2:85" ht="18" customHeight="1" thickBo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1"/>
      <c r="AS4" s="31"/>
      <c r="AT4" s="31"/>
      <c r="AU4" s="31"/>
      <c r="AV4" s="31"/>
      <c r="AW4" s="31"/>
    </row>
    <row r="5" spans="2:85" s="38" customFormat="1" ht="30" customHeight="1" thickBot="1">
      <c r="B5" s="34" t="s">
        <v>267</v>
      </c>
      <c r="C5" s="35"/>
      <c r="D5" s="189" t="s">
        <v>44</v>
      </c>
      <c r="E5" s="189" t="s">
        <v>45</v>
      </c>
      <c r="F5" s="189" t="s">
        <v>46</v>
      </c>
      <c r="G5" s="189" t="s">
        <v>47</v>
      </c>
      <c r="H5" s="189" t="s">
        <v>48</v>
      </c>
      <c r="I5" s="189" t="s">
        <v>49</v>
      </c>
      <c r="J5" s="189" t="s">
        <v>50</v>
      </c>
      <c r="K5" s="189" t="s">
        <v>51</v>
      </c>
      <c r="L5" s="189" t="s">
        <v>52</v>
      </c>
      <c r="M5" s="189" t="s">
        <v>53</v>
      </c>
      <c r="N5" s="189" t="s">
        <v>54</v>
      </c>
      <c r="O5" s="189" t="s">
        <v>55</v>
      </c>
      <c r="P5" s="189" t="s">
        <v>56</v>
      </c>
      <c r="Q5" s="189" t="s">
        <v>57</v>
      </c>
      <c r="R5" s="189" t="s">
        <v>58</v>
      </c>
      <c r="S5" s="189" t="s">
        <v>59</v>
      </c>
      <c r="T5" s="189" t="s">
        <v>60</v>
      </c>
      <c r="U5" s="189" t="s">
        <v>61</v>
      </c>
      <c r="V5" s="189" t="s">
        <v>62</v>
      </c>
      <c r="W5" s="189" t="s">
        <v>63</v>
      </c>
      <c r="X5" s="189" t="s">
        <v>64</v>
      </c>
      <c r="Y5" s="189" t="s">
        <v>65</v>
      </c>
      <c r="Z5" s="189" t="s">
        <v>66</v>
      </c>
      <c r="AA5" s="189" t="s">
        <v>67</v>
      </c>
      <c r="AB5" s="189" t="s">
        <v>68</v>
      </c>
      <c r="AC5" s="189" t="s">
        <v>69</v>
      </c>
      <c r="AD5" s="189" t="s">
        <v>70</v>
      </c>
      <c r="AE5" s="189" t="s">
        <v>71</v>
      </c>
      <c r="AF5" s="189" t="s">
        <v>72</v>
      </c>
      <c r="AG5" s="189" t="s">
        <v>73</v>
      </c>
      <c r="AH5" s="189" t="s">
        <v>74</v>
      </c>
      <c r="AI5" s="189" t="s">
        <v>75</v>
      </c>
      <c r="AJ5" s="189" t="s">
        <v>76</v>
      </c>
      <c r="AK5" s="189" t="s">
        <v>43</v>
      </c>
      <c r="AL5" s="189" t="s">
        <v>42</v>
      </c>
      <c r="AM5" s="189" t="s">
        <v>41</v>
      </c>
      <c r="AN5" s="189" t="s">
        <v>40</v>
      </c>
      <c r="AO5" s="189" t="s">
        <v>39</v>
      </c>
      <c r="AP5" s="189" t="s">
        <v>38</v>
      </c>
      <c r="AQ5" s="189" t="s">
        <v>37</v>
      </c>
      <c r="AR5" s="189" t="s">
        <v>36</v>
      </c>
      <c r="AS5" s="189" t="s">
        <v>0</v>
      </c>
      <c r="AT5" s="189" t="s">
        <v>1</v>
      </c>
      <c r="AU5" s="189" t="s">
        <v>2</v>
      </c>
      <c r="AV5" s="189" t="s">
        <v>3</v>
      </c>
      <c r="AW5" s="189" t="s">
        <v>4</v>
      </c>
      <c r="AX5" s="189" t="s">
        <v>9</v>
      </c>
      <c r="AY5" s="189" t="s">
        <v>29</v>
      </c>
      <c r="AZ5" s="191">
        <v>2008</v>
      </c>
      <c r="BA5" s="191">
        <v>2009</v>
      </c>
      <c r="BB5" s="192" t="s">
        <v>83</v>
      </c>
      <c r="BC5" s="192" t="s">
        <v>85</v>
      </c>
      <c r="BD5" s="192" t="s">
        <v>310</v>
      </c>
      <c r="BE5" s="192" t="s">
        <v>351</v>
      </c>
      <c r="BF5" s="192" t="s">
        <v>360</v>
      </c>
      <c r="BG5" s="192" t="s">
        <v>362</v>
      </c>
      <c r="BH5" s="192" t="s">
        <v>370</v>
      </c>
      <c r="BI5" s="192" t="s">
        <v>382</v>
      </c>
      <c r="BJ5" s="192" t="s">
        <v>437</v>
      </c>
      <c r="BK5" s="192" t="s">
        <v>459</v>
      </c>
      <c r="BL5" s="192" t="s">
        <v>476</v>
      </c>
    </row>
    <row r="6" spans="2:85" ht="19.899999999999999" customHeight="1">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5"/>
      <c r="AS6" s="45"/>
      <c r="AT6" s="45"/>
      <c r="AU6" s="45"/>
      <c r="AV6" s="45"/>
      <c r="AW6" s="45"/>
    </row>
    <row r="7" spans="2:85" ht="19.899999999999999" customHeight="1">
      <c r="B7" s="65" t="s">
        <v>261</v>
      </c>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45"/>
      <c r="AS7" s="45"/>
      <c r="AT7" s="45"/>
      <c r="AU7" s="45"/>
      <c r="AV7" s="45"/>
      <c r="AW7" s="45"/>
      <c r="AX7" s="45"/>
      <c r="AY7" s="45"/>
      <c r="AZ7" s="45"/>
    </row>
    <row r="8" spans="2:85" ht="19.899999999999999" customHeight="1">
      <c r="B8" s="50" t="s">
        <v>262</v>
      </c>
      <c r="D8" s="187">
        <v>7</v>
      </c>
      <c r="E8" s="187">
        <v>7</v>
      </c>
      <c r="F8" s="187">
        <v>7</v>
      </c>
      <c r="G8" s="187">
        <v>7</v>
      </c>
      <c r="H8" s="187">
        <v>7</v>
      </c>
      <c r="I8" s="187">
        <v>7</v>
      </c>
      <c r="J8" s="187">
        <v>7</v>
      </c>
      <c r="K8" s="187">
        <v>7</v>
      </c>
      <c r="L8" s="187">
        <v>7</v>
      </c>
      <c r="M8" s="187">
        <v>7</v>
      </c>
      <c r="N8" s="187">
        <v>7</v>
      </c>
      <c r="O8" s="187">
        <v>7</v>
      </c>
      <c r="P8" s="187">
        <v>7</v>
      </c>
      <c r="Q8" s="187">
        <v>7</v>
      </c>
      <c r="R8" s="187">
        <v>7</v>
      </c>
      <c r="S8" s="187">
        <v>7</v>
      </c>
      <c r="T8" s="187">
        <v>7</v>
      </c>
      <c r="U8" s="187">
        <v>7</v>
      </c>
      <c r="V8" s="187">
        <v>7</v>
      </c>
      <c r="W8" s="187">
        <v>8.7178082191780817</v>
      </c>
      <c r="X8" s="187">
        <v>10</v>
      </c>
      <c r="Y8" s="187">
        <v>10</v>
      </c>
      <c r="Z8" s="187">
        <v>10</v>
      </c>
      <c r="AA8" s="187">
        <v>10</v>
      </c>
      <c r="AB8" s="187">
        <v>10</v>
      </c>
      <c r="AC8" s="187">
        <v>26.126027397260273</v>
      </c>
      <c r="AD8" s="187">
        <v>66.432876712328763</v>
      </c>
      <c r="AE8" s="187">
        <v>70</v>
      </c>
      <c r="AF8" s="187">
        <v>190.90833333333333</v>
      </c>
      <c r="AG8" s="187">
        <v>15654.618333333334</v>
      </c>
      <c r="AH8" s="187">
        <v>689955.70333333337</v>
      </c>
      <c r="AI8" s="187">
        <v>4.3315068493150681</v>
      </c>
      <c r="AJ8" s="187">
        <v>5</v>
      </c>
      <c r="AK8" s="187">
        <v>6.1203790104966727</v>
      </c>
      <c r="AL8" s="187">
        <v>6.7228801273681524</v>
      </c>
      <c r="AM8" s="187">
        <v>7.5296288946492567</v>
      </c>
      <c r="AN8" s="187">
        <v>8.4354962118403165</v>
      </c>
      <c r="AO8" s="187">
        <v>9.448100880696364</v>
      </c>
      <c r="AP8" s="187">
        <v>10.581873600230407</v>
      </c>
      <c r="AQ8" s="187">
        <v>11.809063230414752</v>
      </c>
      <c r="AR8" s="187">
        <v>12.684388486814845</v>
      </c>
      <c r="AS8" s="187">
        <v>13.4438</v>
      </c>
      <c r="AT8" s="187">
        <v>14.251300000000001</v>
      </c>
      <c r="AU8" s="187">
        <v>15.106400000000001</v>
      </c>
      <c r="AV8" s="187">
        <v>15.9373</v>
      </c>
      <c r="AW8" s="187">
        <v>16.7333</v>
      </c>
      <c r="AX8" s="187">
        <v>17.57</v>
      </c>
      <c r="AY8" s="187">
        <v>18.448499999999999</v>
      </c>
      <c r="AZ8" s="187">
        <v>19.3719</v>
      </c>
      <c r="BA8" s="225">
        <v>20.3429</v>
      </c>
      <c r="BB8" s="225">
        <v>21.356400000000001</v>
      </c>
      <c r="BC8" s="225">
        <v>22.424266987327183</v>
      </c>
      <c r="BD8" s="225">
        <v>23.546661649363489</v>
      </c>
      <c r="BE8" s="225">
        <v>24.722763571428573</v>
      </c>
      <c r="BF8" s="225">
        <v>25.958901200076809</v>
      </c>
      <c r="BG8" s="225">
        <v>27.256849331157195</v>
      </c>
      <c r="BH8" s="225">
        <v>28.621124877688985</v>
      </c>
      <c r="BI8" s="225">
        <v>30.050699999999999</v>
      </c>
      <c r="BJ8" s="225">
        <v>31.5532</v>
      </c>
      <c r="BK8" s="225">
        <v>33.121744108941819</v>
      </c>
      <c r="BL8" s="225">
        <v>34.342100000000002</v>
      </c>
      <c r="BM8" s="172"/>
      <c r="BN8" s="172"/>
      <c r="BO8" s="172"/>
      <c r="BP8" s="172"/>
      <c r="BQ8" s="172"/>
      <c r="BR8" s="172"/>
      <c r="BS8" s="172"/>
      <c r="BT8" s="172"/>
      <c r="BU8" s="172"/>
      <c r="BV8" s="172"/>
      <c r="BW8" s="172"/>
      <c r="BX8" s="172"/>
      <c r="BY8" s="172"/>
      <c r="BZ8" s="172"/>
      <c r="CA8" s="172"/>
      <c r="CB8" s="172"/>
      <c r="CC8" s="172"/>
      <c r="CD8" s="172"/>
      <c r="CE8" s="172"/>
      <c r="CF8" s="172"/>
      <c r="CG8" s="172"/>
    </row>
    <row r="9" spans="2:85" ht="19.899999999999999" customHeight="1">
      <c r="B9" s="50" t="s">
        <v>493</v>
      </c>
      <c r="D9" s="187">
        <v>7</v>
      </c>
      <c r="E9" s="187">
        <v>7</v>
      </c>
      <c r="F9" s="187">
        <v>7</v>
      </c>
      <c r="G9" s="187">
        <v>7</v>
      </c>
      <c r="H9" s="187">
        <v>7</v>
      </c>
      <c r="I9" s="187">
        <v>7</v>
      </c>
      <c r="J9" s="187">
        <v>7</v>
      </c>
      <c r="K9" s="187">
        <v>7</v>
      </c>
      <c r="L9" s="187">
        <v>7</v>
      </c>
      <c r="M9" s="187">
        <v>7</v>
      </c>
      <c r="N9" s="187">
        <v>7</v>
      </c>
      <c r="O9" s="187">
        <v>7</v>
      </c>
      <c r="P9" s="187">
        <v>7</v>
      </c>
      <c r="Q9" s="187">
        <v>7</v>
      </c>
      <c r="R9" s="187">
        <v>7</v>
      </c>
      <c r="S9" s="187">
        <v>7</v>
      </c>
      <c r="T9" s="187">
        <v>7</v>
      </c>
      <c r="U9" s="187">
        <v>7</v>
      </c>
      <c r="V9" s="187">
        <v>7</v>
      </c>
      <c r="W9" s="187">
        <v>10</v>
      </c>
      <c r="X9" s="187">
        <v>10</v>
      </c>
      <c r="Y9" s="187">
        <v>10</v>
      </c>
      <c r="Z9" s="187">
        <v>10</v>
      </c>
      <c r="AA9" s="187">
        <v>10</v>
      </c>
      <c r="AB9" s="187">
        <v>10</v>
      </c>
      <c r="AC9" s="187">
        <v>28</v>
      </c>
      <c r="AD9" s="187">
        <v>70</v>
      </c>
      <c r="AE9" s="187">
        <v>70</v>
      </c>
      <c r="AF9" s="187">
        <v>920</v>
      </c>
      <c r="AG9" s="187">
        <v>38150</v>
      </c>
      <c r="AH9" s="187">
        <v>3000000</v>
      </c>
      <c r="AI9" s="187">
        <v>5</v>
      </c>
      <c r="AJ9" s="187">
        <v>5</v>
      </c>
      <c r="AK9" s="187">
        <v>6.3497000000000003</v>
      </c>
      <c r="AL9" s="187">
        <v>7.1116999999999999</v>
      </c>
      <c r="AM9" s="187">
        <v>7.9650999999999996</v>
      </c>
      <c r="AN9" s="187">
        <v>8.9236000000000004</v>
      </c>
      <c r="AO9" s="187">
        <v>9.9945000000000004</v>
      </c>
      <c r="AP9" s="187">
        <v>11.1938</v>
      </c>
      <c r="AQ9" s="187">
        <v>12.318300000000001</v>
      </c>
      <c r="AR9" s="187">
        <v>13.0573</v>
      </c>
      <c r="AS9" s="187">
        <v>13.8408</v>
      </c>
      <c r="AT9" s="187">
        <v>14.671200000000001</v>
      </c>
      <c r="AU9" s="187">
        <v>15.551500000000001</v>
      </c>
      <c r="AV9" s="187">
        <v>16.3291</v>
      </c>
      <c r="AW9" s="187">
        <v>17.145499999999998</v>
      </c>
      <c r="AX9" s="187">
        <v>18.002800000000001</v>
      </c>
      <c r="AY9" s="187">
        <v>18.902999999999999</v>
      </c>
      <c r="AZ9" s="187">
        <v>19.848099999999999</v>
      </c>
      <c r="BA9" s="225">
        <v>20.840499999999999</v>
      </c>
      <c r="BB9" s="225">
        <v>21.8825</v>
      </c>
      <c r="BC9" s="225">
        <v>22.976700000000001</v>
      </c>
      <c r="BD9" s="225">
        <v>24.125499999999999</v>
      </c>
      <c r="BE9" s="225">
        <v>25.331800000000001</v>
      </c>
      <c r="BF9" s="225">
        <v>26.598400000000002</v>
      </c>
      <c r="BG9" s="225">
        <v>27.9283</v>
      </c>
      <c r="BH9" s="225">
        <v>29.3247</v>
      </c>
      <c r="BI9" s="225">
        <v>30.790900000000001</v>
      </c>
      <c r="BJ9" s="225">
        <v>32.330500000000001</v>
      </c>
      <c r="BK9" s="225">
        <v>33.838063285662329</v>
      </c>
      <c r="BL9" s="225">
        <v>34.8245</v>
      </c>
      <c r="BM9" s="172"/>
      <c r="BN9" s="172"/>
      <c r="BO9" s="172"/>
      <c r="BP9" s="172"/>
      <c r="BQ9" s="172"/>
      <c r="BR9" s="172"/>
      <c r="BS9" s="172"/>
      <c r="BT9" s="172"/>
      <c r="BU9" s="172"/>
      <c r="BV9" s="172"/>
      <c r="BW9" s="172"/>
      <c r="BX9" s="172"/>
      <c r="BY9" s="172"/>
      <c r="BZ9" s="172"/>
      <c r="CA9" s="172"/>
      <c r="CB9" s="172"/>
      <c r="CC9" s="172"/>
      <c r="CD9" s="172"/>
      <c r="CE9" s="172"/>
      <c r="CF9" s="172"/>
      <c r="CG9" s="172"/>
    </row>
    <row r="10" spans="2:85" ht="19.899999999999999" customHeight="1">
      <c r="B10" s="5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187"/>
      <c r="AS10" s="187"/>
      <c r="AT10" s="187"/>
      <c r="AU10" s="187"/>
      <c r="AV10" s="187"/>
      <c r="AW10" s="187"/>
      <c r="AX10" s="187"/>
      <c r="AY10" s="187"/>
      <c r="AZ10" s="187"/>
      <c r="BM10" s="172"/>
      <c r="BN10" s="172"/>
      <c r="BO10" s="172"/>
      <c r="BP10" s="172"/>
      <c r="BQ10" s="172"/>
      <c r="BR10" s="172"/>
      <c r="BS10" s="172"/>
      <c r="BT10" s="172"/>
      <c r="BU10" s="172"/>
      <c r="BV10" s="172"/>
      <c r="BW10" s="172"/>
      <c r="BX10" s="172"/>
      <c r="BY10" s="172"/>
      <c r="BZ10" s="172"/>
      <c r="CA10" s="172"/>
      <c r="CB10" s="172"/>
      <c r="CC10" s="172"/>
      <c r="CD10" s="172"/>
      <c r="CE10" s="172"/>
      <c r="CF10" s="172"/>
      <c r="CG10" s="172"/>
    </row>
    <row r="11" spans="2:85" ht="19.899999999999999" customHeight="1">
      <c r="B11" s="65" t="s">
        <v>494</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187"/>
      <c r="AS11" s="187"/>
      <c r="AT11" s="187"/>
      <c r="AU11" s="187"/>
      <c r="AV11" s="187"/>
      <c r="AW11" s="187"/>
      <c r="AX11" s="187"/>
      <c r="AY11" s="187"/>
      <c r="AZ11" s="187"/>
      <c r="BM11" s="172"/>
      <c r="BN11" s="172"/>
      <c r="BO11" s="172"/>
      <c r="BP11" s="172"/>
      <c r="BQ11" s="172"/>
      <c r="BR11" s="172"/>
      <c r="BS11" s="172"/>
      <c r="BT11" s="172"/>
      <c r="BU11" s="172"/>
      <c r="BV11" s="172"/>
      <c r="BW11" s="172"/>
      <c r="BX11" s="172"/>
      <c r="BY11" s="172"/>
      <c r="BZ11" s="172"/>
      <c r="CA11" s="172"/>
      <c r="CB11" s="172"/>
      <c r="CC11" s="172"/>
      <c r="CD11" s="172"/>
      <c r="CE11" s="172"/>
      <c r="CF11" s="172"/>
      <c r="CG11" s="172"/>
    </row>
    <row r="12" spans="2:85" ht="19.899999999999999" customHeight="1">
      <c r="B12" s="50" t="s">
        <v>264</v>
      </c>
      <c r="D12" s="182" t="s">
        <v>28</v>
      </c>
      <c r="E12" s="182" t="s">
        <v>28</v>
      </c>
      <c r="F12" s="182" t="s">
        <v>28</v>
      </c>
      <c r="G12" s="182" t="s">
        <v>28</v>
      </c>
      <c r="H12" s="182" t="s">
        <v>28</v>
      </c>
      <c r="I12" s="182" t="s">
        <v>28</v>
      </c>
      <c r="J12" s="182" t="s">
        <v>28</v>
      </c>
      <c r="K12" s="182" t="s">
        <v>28</v>
      </c>
      <c r="L12" s="182" t="s">
        <v>28</v>
      </c>
      <c r="M12" s="182" t="s">
        <v>28</v>
      </c>
      <c r="N12" s="182" t="s">
        <v>28</v>
      </c>
      <c r="O12" s="182" t="s">
        <v>28</v>
      </c>
      <c r="P12" s="182" t="s">
        <v>28</v>
      </c>
      <c r="Q12" s="182" t="s">
        <v>28</v>
      </c>
      <c r="R12" s="182" t="s">
        <v>28</v>
      </c>
      <c r="S12" s="182" t="s">
        <v>28</v>
      </c>
      <c r="T12" s="182" t="s">
        <v>28</v>
      </c>
      <c r="U12" s="182" t="s">
        <v>28</v>
      </c>
      <c r="V12" s="182" t="s">
        <v>28</v>
      </c>
      <c r="W12" s="182" t="s">
        <v>28</v>
      </c>
      <c r="X12" s="187">
        <v>17.330833333333331</v>
      </c>
      <c r="Y12" s="187">
        <v>24.429166666666664</v>
      </c>
      <c r="Z12" s="187">
        <v>28</v>
      </c>
      <c r="AA12" s="187">
        <v>28</v>
      </c>
      <c r="AB12" s="182" t="s">
        <v>28</v>
      </c>
      <c r="AC12" s="187">
        <v>666.75</v>
      </c>
      <c r="AD12" s="187">
        <v>1213.5</v>
      </c>
      <c r="AE12" s="187">
        <v>6293.5483333333332</v>
      </c>
      <c r="AF12" s="187">
        <v>673.21500000000003</v>
      </c>
      <c r="AG12" s="187">
        <v>19076.774999999998</v>
      </c>
      <c r="AH12" s="187">
        <v>701709.5591666667</v>
      </c>
      <c r="AI12" s="187">
        <v>5.2333333333333334</v>
      </c>
      <c r="AJ12" s="187">
        <v>5.291666666666667</v>
      </c>
      <c r="AK12" s="187">
        <v>6.1968583333333322</v>
      </c>
      <c r="AL12" s="187">
        <v>6.8676999999999992</v>
      </c>
      <c r="AM12" s="187">
        <v>7.6084416666666668</v>
      </c>
      <c r="AN12" s="187">
        <v>8.4394833333333334</v>
      </c>
      <c r="AO12" s="187">
        <v>9.4412083333333339</v>
      </c>
      <c r="AP12" s="187">
        <v>10.596805726495726</v>
      </c>
      <c r="AQ12" s="187">
        <v>11.837176736111111</v>
      </c>
      <c r="AR12" s="187">
        <v>12.719525000000003</v>
      </c>
      <c r="AS12" s="187">
        <v>13.4459</v>
      </c>
      <c r="AT12" s="187">
        <v>14.239000000000001</v>
      </c>
      <c r="AU12" s="187">
        <v>15.102600000000001</v>
      </c>
      <c r="AV12" s="187">
        <v>15.9274</v>
      </c>
      <c r="AW12" s="187">
        <v>16.751799999999999</v>
      </c>
      <c r="AX12" s="187">
        <v>17.599499999999999</v>
      </c>
      <c r="AY12" s="187">
        <v>18.415900000000001</v>
      </c>
      <c r="AZ12" s="187">
        <v>19.3489</v>
      </c>
      <c r="BA12" s="187">
        <v>20.332899999999999</v>
      </c>
      <c r="BB12" s="187">
        <v>21.391200000000001</v>
      </c>
      <c r="BC12" s="187">
        <v>22.423677545007177</v>
      </c>
      <c r="BD12" s="187">
        <v>23.524555146348003</v>
      </c>
      <c r="BE12" s="187">
        <v>24.75646133302071</v>
      </c>
      <c r="BF12" s="187">
        <v>25.993596424829704</v>
      </c>
      <c r="BG12" s="187">
        <v>27.263657499364516</v>
      </c>
      <c r="BH12" s="187">
        <v>28.672509355972352</v>
      </c>
      <c r="BI12" s="187">
        <v>30.085877865151335</v>
      </c>
      <c r="BJ12" s="187">
        <v>31.6432</v>
      </c>
      <c r="BK12" s="187">
        <v>33.114469487517184</v>
      </c>
      <c r="BL12" s="187">
        <v>34.279094398916378</v>
      </c>
      <c r="BM12" s="172"/>
      <c r="BN12" s="172"/>
      <c r="BO12" s="172"/>
      <c r="BP12" s="172"/>
      <c r="BQ12" s="172"/>
      <c r="BR12" s="172"/>
      <c r="BS12" s="172"/>
      <c r="BT12" s="172"/>
      <c r="BU12" s="172"/>
      <c r="BV12" s="172"/>
      <c r="BW12" s="172"/>
      <c r="BX12" s="172"/>
      <c r="BY12" s="172"/>
      <c r="BZ12" s="172"/>
      <c r="CA12" s="172"/>
      <c r="CB12" s="172"/>
      <c r="CC12" s="172"/>
      <c r="CD12" s="172"/>
      <c r="CE12" s="172"/>
      <c r="CF12" s="172"/>
      <c r="CG12" s="172"/>
    </row>
    <row r="13" spans="2:85" ht="19.899999999999999" customHeight="1">
      <c r="B13" s="50" t="s">
        <v>265</v>
      </c>
      <c r="D13" s="182" t="s">
        <v>28</v>
      </c>
      <c r="E13" s="182" t="s">
        <v>28</v>
      </c>
      <c r="F13" s="182" t="s">
        <v>28</v>
      </c>
      <c r="G13" s="182" t="s">
        <v>28</v>
      </c>
      <c r="H13" s="182" t="s">
        <v>28</v>
      </c>
      <c r="I13" s="182" t="s">
        <v>28</v>
      </c>
      <c r="J13" s="182" t="s">
        <v>28</v>
      </c>
      <c r="K13" s="182" t="s">
        <v>28</v>
      </c>
      <c r="L13" s="182" t="s">
        <v>28</v>
      </c>
      <c r="M13" s="182" t="s">
        <v>28</v>
      </c>
      <c r="N13" s="182" t="s">
        <v>28</v>
      </c>
      <c r="O13" s="182" t="s">
        <v>28</v>
      </c>
      <c r="P13" s="182" t="s">
        <v>28</v>
      </c>
      <c r="Q13" s="182" t="s">
        <v>28</v>
      </c>
      <c r="R13" s="182" t="s">
        <v>28</v>
      </c>
      <c r="S13" s="182" t="s">
        <v>28</v>
      </c>
      <c r="T13" s="182" t="s">
        <v>28</v>
      </c>
      <c r="U13" s="182" t="s">
        <v>28</v>
      </c>
      <c r="V13" s="182" t="s">
        <v>28</v>
      </c>
      <c r="W13" s="182" t="s">
        <v>28</v>
      </c>
      <c r="X13" s="187">
        <v>17.675833333333333</v>
      </c>
      <c r="Y13" s="187">
        <v>25.048333333333336</v>
      </c>
      <c r="Z13" s="187">
        <v>28.5</v>
      </c>
      <c r="AA13" s="187">
        <v>28.5</v>
      </c>
      <c r="AB13" s="182" t="s">
        <v>28</v>
      </c>
      <c r="AC13" s="187">
        <v>686.75</v>
      </c>
      <c r="AD13" s="187">
        <v>1287.3333333333333</v>
      </c>
      <c r="AE13" s="187">
        <v>6713.5316666666658</v>
      </c>
      <c r="AF13" s="187">
        <v>709.33</v>
      </c>
      <c r="AG13" s="187">
        <v>19640.160833333332</v>
      </c>
      <c r="AH13" s="187">
        <v>717633.41083333327</v>
      </c>
      <c r="AI13" s="187">
        <v>5.3433333333333337</v>
      </c>
      <c r="AJ13" s="187">
        <v>5.3966666666666656</v>
      </c>
      <c r="AK13" s="187">
        <v>6.280308333333334</v>
      </c>
      <c r="AL13" s="187">
        <v>6.9460083333333325</v>
      </c>
      <c r="AM13" s="187">
        <v>7.6876166666666679</v>
      </c>
      <c r="AN13" s="187">
        <v>8.5020083333333343</v>
      </c>
      <c r="AO13" s="187">
        <v>9.4864000000000015</v>
      </c>
      <c r="AP13" s="187">
        <v>10.645671974358974</v>
      </c>
      <c r="AQ13" s="187">
        <v>11.889388888888888</v>
      </c>
      <c r="AR13" s="187">
        <v>12.806266666666668</v>
      </c>
      <c r="AS13" s="187">
        <v>13.524800000000001</v>
      </c>
      <c r="AT13" s="187">
        <v>14.3056</v>
      </c>
      <c r="AU13" s="187">
        <v>15.1774</v>
      </c>
      <c r="AV13" s="187">
        <v>16.003499999999999</v>
      </c>
      <c r="AW13" s="187">
        <v>16.8459</v>
      </c>
      <c r="AX13" s="187">
        <v>17.697900000000001</v>
      </c>
      <c r="AY13" s="187">
        <v>18.5105</v>
      </c>
      <c r="AZ13" s="187">
        <v>19.5138</v>
      </c>
      <c r="BA13" s="187">
        <v>20.465599999999998</v>
      </c>
      <c r="BB13" s="187">
        <v>21.513200000000001</v>
      </c>
      <c r="BC13" s="187">
        <v>22.559557551424103</v>
      </c>
      <c r="BD13" s="187">
        <v>23.684668780913483</v>
      </c>
      <c r="BE13" s="187">
        <v>24.916937472273826</v>
      </c>
      <c r="BF13" s="187">
        <v>26.147237691965632</v>
      </c>
      <c r="BG13" s="187">
        <v>27.432961322086488</v>
      </c>
      <c r="BH13" s="187">
        <v>28.860715376342096</v>
      </c>
      <c r="BI13" s="187">
        <v>30.267007727766725</v>
      </c>
      <c r="BJ13" s="187">
        <v>31.864899999999999</v>
      </c>
      <c r="BK13" s="187">
        <v>33.411762421194844</v>
      </c>
      <c r="BL13" s="187">
        <v>34.577745993982525</v>
      </c>
      <c r="BM13" s="172"/>
      <c r="BN13" s="172"/>
      <c r="BO13" s="172"/>
      <c r="BP13" s="172"/>
      <c r="BQ13" s="172"/>
      <c r="BR13" s="172"/>
      <c r="BS13" s="172"/>
      <c r="BT13" s="172"/>
      <c r="BU13" s="172"/>
      <c r="BV13" s="172"/>
      <c r="BW13" s="172"/>
      <c r="BX13" s="172"/>
      <c r="BY13" s="172"/>
      <c r="BZ13" s="172"/>
      <c r="CA13" s="172"/>
      <c r="CB13" s="172"/>
      <c r="CC13" s="172"/>
      <c r="CD13" s="172"/>
      <c r="CE13" s="172"/>
      <c r="CF13" s="172"/>
      <c r="CG13" s="172"/>
    </row>
    <row r="14" spans="2:85" ht="19.899999999999999" customHeight="1">
      <c r="B14" s="50" t="s">
        <v>266</v>
      </c>
      <c r="D14" s="182" t="s">
        <v>28</v>
      </c>
      <c r="E14" s="182" t="s">
        <v>28</v>
      </c>
      <c r="F14" s="182" t="s">
        <v>28</v>
      </c>
      <c r="G14" s="182" t="s">
        <v>28</v>
      </c>
      <c r="H14" s="182" t="s">
        <v>28</v>
      </c>
      <c r="I14" s="182" t="s">
        <v>28</v>
      </c>
      <c r="J14" s="182" t="s">
        <v>28</v>
      </c>
      <c r="K14" s="182" t="s">
        <v>28</v>
      </c>
      <c r="L14" s="182" t="s">
        <v>28</v>
      </c>
      <c r="M14" s="182" t="s">
        <v>28</v>
      </c>
      <c r="N14" s="182" t="s">
        <v>28</v>
      </c>
      <c r="O14" s="182" t="s">
        <v>28</v>
      </c>
      <c r="P14" s="182" t="s">
        <v>28</v>
      </c>
      <c r="Q14" s="182" t="s">
        <v>28</v>
      </c>
      <c r="R14" s="182" t="s">
        <v>28</v>
      </c>
      <c r="S14" s="182" t="s">
        <v>28</v>
      </c>
      <c r="T14" s="182" t="s">
        <v>28</v>
      </c>
      <c r="U14" s="182" t="s">
        <v>28</v>
      </c>
      <c r="V14" s="182" t="s">
        <v>28</v>
      </c>
      <c r="W14" s="182" t="s">
        <v>28</v>
      </c>
      <c r="X14" s="187">
        <v>17.50333333333333</v>
      </c>
      <c r="Y14" s="187">
        <v>24.73875</v>
      </c>
      <c r="Z14" s="187">
        <v>28.25</v>
      </c>
      <c r="AA14" s="187">
        <v>28.25</v>
      </c>
      <c r="AB14" s="182" t="s">
        <v>337</v>
      </c>
      <c r="AC14" s="187">
        <v>676.75</v>
      </c>
      <c r="AD14" s="187">
        <v>1250.4166666666665</v>
      </c>
      <c r="AE14" s="187">
        <v>6503.5399999999991</v>
      </c>
      <c r="AF14" s="187">
        <v>691.27250000000004</v>
      </c>
      <c r="AG14" s="187">
        <v>19358.467916666665</v>
      </c>
      <c r="AH14" s="187">
        <v>709671.48499999999</v>
      </c>
      <c r="AI14" s="187">
        <v>5.288333333333334</v>
      </c>
      <c r="AJ14" s="187">
        <v>5.3441666666666663</v>
      </c>
      <c r="AK14" s="187">
        <v>6.2385833333333327</v>
      </c>
      <c r="AL14" s="187">
        <v>6.9068541666666654</v>
      </c>
      <c r="AM14" s="187">
        <v>7.6480291666666673</v>
      </c>
      <c r="AN14" s="187">
        <v>8.4707458333333339</v>
      </c>
      <c r="AO14" s="187">
        <v>9.4638041666666677</v>
      </c>
      <c r="AP14" s="187">
        <v>10.62123885042735</v>
      </c>
      <c r="AQ14" s="187">
        <v>11.8632828125</v>
      </c>
      <c r="AR14" s="187">
        <v>12.762895833333335</v>
      </c>
      <c r="AS14" s="187">
        <v>13.4854</v>
      </c>
      <c r="AT14" s="187">
        <v>14.2723</v>
      </c>
      <c r="AU14" s="187">
        <v>15.14</v>
      </c>
      <c r="AV14" s="187">
        <v>15.965400000000001</v>
      </c>
      <c r="AW14" s="187">
        <v>16.798850000000002</v>
      </c>
      <c r="AX14" s="187">
        <v>17.648699999999998</v>
      </c>
      <c r="AY14" s="187">
        <v>18.463200000000001</v>
      </c>
      <c r="AZ14" s="187">
        <v>19.4313</v>
      </c>
      <c r="BA14" s="187">
        <v>20.3993</v>
      </c>
      <c r="BB14" s="187">
        <v>21.452200000000001</v>
      </c>
      <c r="BC14" s="187">
        <v>22.491617548215633</v>
      </c>
      <c r="BD14" s="187">
        <v>23.604611963630745</v>
      </c>
      <c r="BE14" s="187">
        <v>24.836699402647266</v>
      </c>
      <c r="BF14" s="187">
        <v>26.070417058397666</v>
      </c>
      <c r="BG14" s="187">
        <v>27.348309410725502</v>
      </c>
      <c r="BH14" s="187">
        <v>28.766612366157222</v>
      </c>
      <c r="BI14" s="187">
        <v>30.176442796459039</v>
      </c>
      <c r="BJ14" s="187">
        <v>31.754049999999999</v>
      </c>
      <c r="BK14" s="187">
        <v>33.26311595435601</v>
      </c>
      <c r="BL14" s="187">
        <v>34.428420196449451</v>
      </c>
      <c r="BM14" s="172"/>
      <c r="BN14" s="172"/>
      <c r="BO14" s="172"/>
      <c r="BP14" s="172"/>
      <c r="BQ14" s="172"/>
      <c r="BR14" s="172"/>
      <c r="BS14" s="172"/>
      <c r="BT14" s="172"/>
      <c r="BU14" s="172"/>
      <c r="BV14" s="172"/>
      <c r="BW14" s="172"/>
      <c r="BX14" s="172"/>
      <c r="BY14" s="172"/>
      <c r="BZ14" s="172"/>
      <c r="CA14" s="172"/>
      <c r="CB14" s="172"/>
      <c r="CC14" s="172"/>
      <c r="CD14" s="172"/>
      <c r="CE14" s="172"/>
      <c r="CF14" s="172"/>
      <c r="CG14" s="172"/>
    </row>
    <row r="15" spans="2:85" ht="19.899999999999999" customHeight="1">
      <c r="B15" s="50" t="s">
        <v>263</v>
      </c>
      <c r="D15" s="182" t="s">
        <v>28</v>
      </c>
      <c r="E15" s="182" t="s">
        <v>28</v>
      </c>
      <c r="F15" s="182" t="s">
        <v>28</v>
      </c>
      <c r="G15" s="182" t="s">
        <v>28</v>
      </c>
      <c r="H15" s="182" t="s">
        <v>28</v>
      </c>
      <c r="I15" s="182" t="s">
        <v>28</v>
      </c>
      <c r="J15" s="182" t="s">
        <v>28</v>
      </c>
      <c r="K15" s="182" t="s">
        <v>28</v>
      </c>
      <c r="L15" s="182" t="s">
        <v>28</v>
      </c>
      <c r="M15" s="182" t="s">
        <v>28</v>
      </c>
      <c r="N15" s="182" t="s">
        <v>28</v>
      </c>
      <c r="O15" s="182" t="s">
        <v>28</v>
      </c>
      <c r="P15" s="182" t="s">
        <v>28</v>
      </c>
      <c r="Q15" s="182" t="s">
        <v>28</v>
      </c>
      <c r="R15" s="182" t="s">
        <v>28</v>
      </c>
      <c r="S15" s="182" t="s">
        <v>28</v>
      </c>
      <c r="T15" s="182" t="s">
        <v>28</v>
      </c>
      <c r="U15" s="182" t="s">
        <v>28</v>
      </c>
      <c r="V15" s="182" t="s">
        <v>28</v>
      </c>
      <c r="W15" s="182" t="s">
        <v>28</v>
      </c>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v>13.8437</v>
      </c>
      <c r="AT15" s="187">
        <v>14.6806</v>
      </c>
      <c r="AU15" s="187">
        <v>15.625999999999999</v>
      </c>
      <c r="AV15" s="187">
        <v>16.186299999999999</v>
      </c>
      <c r="AW15" s="187">
        <v>17.185199999999998</v>
      </c>
      <c r="AX15" s="187">
        <v>18.063300000000002</v>
      </c>
      <c r="AY15" s="187">
        <v>18.9268</v>
      </c>
      <c r="AZ15" s="187">
        <v>19.874600000000001</v>
      </c>
      <c r="BA15" s="187">
        <v>20.914899999999999</v>
      </c>
      <c r="BB15" s="187">
        <v>21.939699999999998</v>
      </c>
      <c r="BC15" s="187">
        <v>23.027547875568473</v>
      </c>
      <c r="BD15" s="187">
        <v>24.123270718133881</v>
      </c>
      <c r="BE15" s="187">
        <v>25.371139429778125</v>
      </c>
      <c r="BF15" s="187">
        <v>26.632516756842371</v>
      </c>
      <c r="BG15" s="187">
        <v>28.06191652091411</v>
      </c>
      <c r="BH15" s="187">
        <v>29.412529711670377</v>
      </c>
      <c r="BI15" s="187">
        <v>30.810749999999999</v>
      </c>
      <c r="BJ15" s="187">
        <v>32.747500000000002</v>
      </c>
      <c r="BK15" s="187">
        <v>33.72311113960437</v>
      </c>
      <c r="BL15" s="187">
        <v>35.032581283453894</v>
      </c>
      <c r="BM15" s="172"/>
      <c r="BN15" s="172"/>
      <c r="BO15" s="172"/>
      <c r="BP15" s="172"/>
      <c r="BQ15" s="172"/>
      <c r="BR15" s="172"/>
      <c r="BS15" s="172"/>
      <c r="BT15" s="172"/>
      <c r="BU15" s="172"/>
      <c r="BV15" s="172"/>
      <c r="BW15" s="172"/>
      <c r="BX15" s="172"/>
      <c r="BY15" s="172"/>
      <c r="BZ15" s="172"/>
      <c r="CA15" s="172"/>
      <c r="CB15" s="172"/>
      <c r="CC15" s="172"/>
      <c r="CD15" s="172"/>
      <c r="CE15" s="172"/>
      <c r="CF15" s="172"/>
      <c r="CG15" s="172"/>
    </row>
    <row r="16" spans="2:85" ht="19.899999999999999" customHeight="1">
      <c r="B16" s="5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187"/>
      <c r="AS16" s="187"/>
      <c r="AT16" s="187"/>
      <c r="AU16" s="187"/>
      <c r="AV16" s="187"/>
      <c r="AW16" s="187"/>
      <c r="AX16" s="187"/>
      <c r="AY16" s="187"/>
      <c r="AZ16" s="187"/>
      <c r="BM16" s="172"/>
      <c r="BN16" s="172"/>
      <c r="BO16" s="172"/>
      <c r="BP16" s="172"/>
      <c r="BQ16" s="172"/>
      <c r="BR16" s="172"/>
      <c r="BS16" s="172"/>
      <c r="BT16" s="172"/>
      <c r="BU16" s="172"/>
      <c r="BV16" s="172"/>
      <c r="BW16" s="172"/>
      <c r="BX16" s="172"/>
      <c r="BY16" s="172"/>
      <c r="BZ16" s="172"/>
      <c r="CA16" s="172"/>
      <c r="CB16" s="172"/>
      <c r="CC16" s="172"/>
      <c r="CD16" s="172"/>
      <c r="CE16" s="172"/>
      <c r="CF16" s="172"/>
      <c r="CG16" s="172"/>
    </row>
    <row r="17" spans="2:85" ht="19.899999999999999" customHeight="1">
      <c r="B17" s="65" t="s">
        <v>340</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187"/>
      <c r="AS17" s="187"/>
      <c r="AT17" s="187"/>
      <c r="AU17" s="187"/>
      <c r="AV17" s="187"/>
      <c r="AW17" s="187"/>
      <c r="AX17" s="187"/>
      <c r="AY17" s="187"/>
      <c r="AZ17" s="187"/>
      <c r="BM17" s="172"/>
      <c r="BN17" s="172"/>
      <c r="BO17" s="172"/>
      <c r="BP17" s="172"/>
      <c r="BQ17" s="172"/>
      <c r="BR17" s="172"/>
      <c r="BS17" s="172"/>
      <c r="BT17" s="172"/>
      <c r="BU17" s="172"/>
      <c r="BV17" s="172"/>
      <c r="BW17" s="172"/>
      <c r="BX17" s="172"/>
      <c r="BY17" s="172"/>
      <c r="BZ17" s="172"/>
      <c r="CA17" s="172"/>
      <c r="CB17" s="172"/>
      <c r="CC17" s="172"/>
      <c r="CD17" s="172"/>
      <c r="CE17" s="172"/>
      <c r="CF17" s="172"/>
      <c r="CG17" s="172"/>
    </row>
    <row r="18" spans="2:85" ht="19.899999999999999" customHeight="1">
      <c r="B18" s="50" t="s">
        <v>264</v>
      </c>
      <c r="D18" s="182" t="s">
        <v>28</v>
      </c>
      <c r="E18" s="182" t="s">
        <v>28</v>
      </c>
      <c r="F18" s="182" t="s">
        <v>28</v>
      </c>
      <c r="G18" s="182" t="s">
        <v>28</v>
      </c>
      <c r="H18" s="182" t="s">
        <v>28</v>
      </c>
      <c r="I18" s="182" t="s">
        <v>28</v>
      </c>
      <c r="J18" s="182" t="s">
        <v>28</v>
      </c>
      <c r="K18" s="182" t="s">
        <v>28</v>
      </c>
      <c r="L18" s="182" t="s">
        <v>28</v>
      </c>
      <c r="M18" s="182" t="s">
        <v>28</v>
      </c>
      <c r="N18" s="182" t="s">
        <v>28</v>
      </c>
      <c r="O18" s="182" t="s">
        <v>28</v>
      </c>
      <c r="P18" s="182" t="s">
        <v>28</v>
      </c>
      <c r="Q18" s="182" t="s">
        <v>28</v>
      </c>
      <c r="R18" s="182" t="s">
        <v>28</v>
      </c>
      <c r="S18" s="182" t="s">
        <v>28</v>
      </c>
      <c r="T18" s="182" t="s">
        <v>28</v>
      </c>
      <c r="U18" s="182" t="s">
        <v>28</v>
      </c>
      <c r="V18" s="182" t="s">
        <v>28</v>
      </c>
      <c r="W18" s="182" t="s">
        <v>28</v>
      </c>
      <c r="X18" s="182" t="s">
        <v>28</v>
      </c>
      <c r="Y18" s="182" t="s">
        <v>28</v>
      </c>
      <c r="Z18" s="182" t="s">
        <v>28</v>
      </c>
      <c r="AA18" s="182" t="s">
        <v>28</v>
      </c>
      <c r="AB18" s="182" t="s">
        <v>28</v>
      </c>
      <c r="AC18" s="182" t="s">
        <v>28</v>
      </c>
      <c r="AD18" s="182" t="s">
        <v>28</v>
      </c>
      <c r="AE18" s="182" t="s">
        <v>28</v>
      </c>
      <c r="AF18" s="182" t="s">
        <v>28</v>
      </c>
      <c r="AG18" s="182" t="s">
        <v>28</v>
      </c>
      <c r="AH18" s="182" t="s">
        <v>28</v>
      </c>
      <c r="AI18" s="182" t="s">
        <v>28</v>
      </c>
      <c r="AJ18" s="182" t="s">
        <v>28</v>
      </c>
      <c r="AK18" s="182" t="s">
        <v>28</v>
      </c>
      <c r="AL18" s="182" t="s">
        <v>28</v>
      </c>
      <c r="AM18" s="182" t="s">
        <v>28</v>
      </c>
      <c r="AN18" s="182" t="s">
        <v>28</v>
      </c>
      <c r="AO18" s="182" t="s">
        <v>28</v>
      </c>
      <c r="AP18" s="182" t="s">
        <v>28</v>
      </c>
      <c r="AQ18" s="182" t="s">
        <v>28</v>
      </c>
      <c r="AR18" s="182" t="s">
        <v>28</v>
      </c>
      <c r="AS18" s="187">
        <v>-0.04</v>
      </c>
      <c r="AT18" s="187">
        <v>-0.20200000000000001</v>
      </c>
      <c r="AU18" s="187">
        <v>-8.7999999999999995E-2</v>
      </c>
      <c r="AV18" s="187">
        <v>-0.65800000000000003</v>
      </c>
      <c r="AW18" s="187">
        <v>0.10059999999999999</v>
      </c>
      <c r="AX18" s="187">
        <v>0.15390000000000001</v>
      </c>
      <c r="AY18" s="187">
        <v>-0.16120000000000001</v>
      </c>
      <c r="AZ18" s="187">
        <v>-0.13550000000000001</v>
      </c>
      <c r="BA18" s="187">
        <v>-2.18E-2</v>
      </c>
      <c r="BB18" s="187">
        <v>0.14960000000000001</v>
      </c>
      <c r="BC18" s="187">
        <v>-1.8929714384316607E-2</v>
      </c>
      <c r="BD18" s="187">
        <v>-0.12851330556688764</v>
      </c>
      <c r="BE18" s="187">
        <v>0.12369737807299512</v>
      </c>
      <c r="BF18" s="187">
        <v>0.11452969942220463</v>
      </c>
      <c r="BG18" s="187">
        <v>-1.4413371533161927E-2</v>
      </c>
      <c r="BH18" s="187">
        <v>0.15703545550664758</v>
      </c>
      <c r="BI18" s="187">
        <v>9.0714855628787575E-2</v>
      </c>
      <c r="BJ18" s="187">
        <v>0.2606</v>
      </c>
      <c r="BK18" s="187">
        <v>-3.9724922355221931E-2</v>
      </c>
      <c r="BL18" s="187">
        <v>-0.19979963270151124</v>
      </c>
      <c r="BM18" s="172"/>
      <c r="BN18" s="172"/>
      <c r="BO18" s="172"/>
      <c r="BP18" s="172"/>
      <c r="BQ18" s="172"/>
      <c r="BR18" s="172"/>
      <c r="BS18" s="172"/>
      <c r="BT18" s="172"/>
      <c r="BU18" s="172"/>
      <c r="BV18" s="172"/>
      <c r="BW18" s="172"/>
      <c r="BX18" s="172"/>
      <c r="BY18" s="172"/>
      <c r="BZ18" s="172"/>
      <c r="CA18" s="172"/>
      <c r="CB18" s="172"/>
      <c r="CC18" s="172"/>
      <c r="CD18" s="172"/>
      <c r="CE18" s="172"/>
      <c r="CF18" s="172"/>
      <c r="CG18" s="172"/>
    </row>
    <row r="19" spans="2:85" ht="19.899999999999999" customHeight="1">
      <c r="B19" s="50" t="s">
        <v>265</v>
      </c>
      <c r="D19" s="182" t="s">
        <v>28</v>
      </c>
      <c r="E19" s="182" t="s">
        <v>28</v>
      </c>
      <c r="F19" s="182" t="s">
        <v>28</v>
      </c>
      <c r="G19" s="182" t="s">
        <v>28</v>
      </c>
      <c r="H19" s="182" t="s">
        <v>28</v>
      </c>
      <c r="I19" s="182" t="s">
        <v>28</v>
      </c>
      <c r="J19" s="182" t="s">
        <v>28</v>
      </c>
      <c r="K19" s="182" t="s">
        <v>28</v>
      </c>
      <c r="L19" s="182" t="s">
        <v>28</v>
      </c>
      <c r="M19" s="182" t="s">
        <v>28</v>
      </c>
      <c r="N19" s="182" t="s">
        <v>28</v>
      </c>
      <c r="O19" s="182" t="s">
        <v>28</v>
      </c>
      <c r="P19" s="182" t="s">
        <v>28</v>
      </c>
      <c r="Q19" s="182" t="s">
        <v>28</v>
      </c>
      <c r="R19" s="182" t="s">
        <v>28</v>
      </c>
      <c r="S19" s="182" t="s">
        <v>28</v>
      </c>
      <c r="T19" s="182" t="s">
        <v>28</v>
      </c>
      <c r="U19" s="182" t="s">
        <v>28</v>
      </c>
      <c r="V19" s="182" t="s">
        <v>28</v>
      </c>
      <c r="W19" s="182" t="s">
        <v>28</v>
      </c>
      <c r="X19" s="182" t="s">
        <v>28</v>
      </c>
      <c r="Y19" s="182" t="s">
        <v>28</v>
      </c>
      <c r="Z19" s="182" t="s">
        <v>28</v>
      </c>
      <c r="AA19" s="182" t="s">
        <v>28</v>
      </c>
      <c r="AB19" s="182" t="s">
        <v>28</v>
      </c>
      <c r="AC19" s="182" t="s">
        <v>28</v>
      </c>
      <c r="AD19" s="182" t="s">
        <v>28</v>
      </c>
      <c r="AE19" s="182" t="s">
        <v>28</v>
      </c>
      <c r="AF19" s="182" t="s">
        <v>28</v>
      </c>
      <c r="AG19" s="182" t="s">
        <v>28</v>
      </c>
      <c r="AH19" s="182" t="s">
        <v>28</v>
      </c>
      <c r="AI19" s="182" t="s">
        <v>28</v>
      </c>
      <c r="AJ19" s="182" t="s">
        <v>28</v>
      </c>
      <c r="AK19" s="182" t="s">
        <v>28</v>
      </c>
      <c r="AL19" s="182" t="s">
        <v>28</v>
      </c>
      <c r="AM19" s="182" t="s">
        <v>28</v>
      </c>
      <c r="AN19" s="182" t="s">
        <v>28</v>
      </c>
      <c r="AO19" s="182" t="s">
        <v>28</v>
      </c>
      <c r="AP19" s="182" t="s">
        <v>28</v>
      </c>
      <c r="AQ19" s="182" t="s">
        <v>28</v>
      </c>
      <c r="AR19" s="182" t="s">
        <v>28</v>
      </c>
      <c r="AS19" s="187">
        <v>0.56000000000000005</v>
      </c>
      <c r="AT19" s="187">
        <v>0.41899999999999998</v>
      </c>
      <c r="AU19" s="187">
        <v>0.46800000000000003</v>
      </c>
      <c r="AV19" s="187">
        <v>0.42659999999999998</v>
      </c>
      <c r="AW19" s="187">
        <v>0.69110000000000005</v>
      </c>
      <c r="AX19" s="187">
        <v>0.71640000000000004</v>
      </c>
      <c r="AY19" s="187">
        <v>0.35659999999999997</v>
      </c>
      <c r="AZ19" s="187">
        <v>0.73619999999999997</v>
      </c>
      <c r="BA19" s="187">
        <v>0.64149999999999996</v>
      </c>
      <c r="BB19" s="187">
        <v>0.73340000000000005</v>
      </c>
      <c r="BC19" s="187">
        <v>0.60307964206648423</v>
      </c>
      <c r="BD19" s="187">
        <v>0.57320611288675716</v>
      </c>
      <c r="BE19" s="187">
        <v>0.78782913956916367</v>
      </c>
      <c r="BF19" s="187">
        <v>0.72391437161917527</v>
      </c>
      <c r="BG19" s="187">
        <v>0.64100211088110248</v>
      </c>
      <c r="BH19" s="187">
        <v>0.83559377914406818</v>
      </c>
      <c r="BI19" s="187">
        <v>0.7136704016732166</v>
      </c>
      <c r="BJ19" s="187">
        <v>0.99590000000000001</v>
      </c>
      <c r="BK19" s="187">
        <v>0.91853036631796192</v>
      </c>
      <c r="BL19" s="187">
        <v>0.70411273462683577</v>
      </c>
      <c r="BM19" s="172"/>
      <c r="BN19" s="172"/>
      <c r="BO19" s="172"/>
      <c r="BP19" s="172"/>
      <c r="BQ19" s="172"/>
      <c r="BR19" s="172"/>
      <c r="BS19" s="172"/>
      <c r="BT19" s="172"/>
      <c r="BU19" s="172"/>
      <c r="BV19" s="172"/>
      <c r="BW19" s="172"/>
      <c r="BX19" s="172"/>
      <c r="BY19" s="172"/>
      <c r="BZ19" s="172"/>
      <c r="CA19" s="172"/>
      <c r="CB19" s="172"/>
      <c r="CC19" s="172"/>
      <c r="CD19" s="172"/>
      <c r="CE19" s="172"/>
      <c r="CF19" s="172"/>
      <c r="CG19" s="172"/>
    </row>
    <row r="20" spans="2:85" ht="19.899999999999999" customHeight="1">
      <c r="B20" s="50" t="s">
        <v>266</v>
      </c>
      <c r="D20" s="182" t="s">
        <v>28</v>
      </c>
      <c r="E20" s="182" t="s">
        <v>28</v>
      </c>
      <c r="F20" s="182" t="s">
        <v>28</v>
      </c>
      <c r="G20" s="182" t="s">
        <v>28</v>
      </c>
      <c r="H20" s="182" t="s">
        <v>28</v>
      </c>
      <c r="I20" s="182" t="s">
        <v>28</v>
      </c>
      <c r="J20" s="182" t="s">
        <v>28</v>
      </c>
      <c r="K20" s="182" t="s">
        <v>28</v>
      </c>
      <c r="L20" s="182" t="s">
        <v>28</v>
      </c>
      <c r="M20" s="182" t="s">
        <v>28</v>
      </c>
      <c r="N20" s="182" t="s">
        <v>28</v>
      </c>
      <c r="O20" s="182" t="s">
        <v>28</v>
      </c>
      <c r="P20" s="182" t="s">
        <v>28</v>
      </c>
      <c r="Q20" s="182" t="s">
        <v>28</v>
      </c>
      <c r="R20" s="182" t="s">
        <v>28</v>
      </c>
      <c r="S20" s="182" t="s">
        <v>28</v>
      </c>
      <c r="T20" s="182" t="s">
        <v>28</v>
      </c>
      <c r="U20" s="182" t="s">
        <v>28</v>
      </c>
      <c r="V20" s="182" t="s">
        <v>28</v>
      </c>
      <c r="W20" s="182" t="s">
        <v>28</v>
      </c>
      <c r="X20" s="187">
        <v>42.737648551867025</v>
      </c>
      <c r="Y20" s="187">
        <v>59.018230244464405</v>
      </c>
      <c r="Z20" s="187">
        <v>64.598997493734331</v>
      </c>
      <c r="AA20" s="187">
        <v>64.598997493734331</v>
      </c>
      <c r="AB20" s="182" t="s">
        <v>337</v>
      </c>
      <c r="AC20" s="187">
        <v>95.845073708642133</v>
      </c>
      <c r="AD20" s="187">
        <v>94.246305339885026</v>
      </c>
      <c r="AE20" s="187">
        <v>98.47524232810818</v>
      </c>
      <c r="AF20" s="187">
        <v>53.5131558784459</v>
      </c>
      <c r="AG20" s="187">
        <v>19.991207286579083</v>
      </c>
      <c r="AH20" s="187">
        <v>11.9</v>
      </c>
      <c r="AI20" s="187">
        <v>0.98</v>
      </c>
      <c r="AJ20" s="187">
        <v>6.3699000000000003</v>
      </c>
      <c r="AK20" s="187">
        <v>1.885699</v>
      </c>
      <c r="AL20" s="187">
        <v>2.6278000000000001</v>
      </c>
      <c r="AM20" s="187">
        <v>1.5581314857298243</v>
      </c>
      <c r="AN20" s="187">
        <v>0.41124187688722674</v>
      </c>
      <c r="AO20" s="187">
        <v>0.1657613074757254</v>
      </c>
      <c r="AP20" s="187">
        <v>0.37620718962227667</v>
      </c>
      <c r="AQ20" s="187">
        <v>0.44021696907547891</v>
      </c>
      <c r="AR20" s="187">
        <v>0.61489557302328035</v>
      </c>
      <c r="AS20" s="187">
        <v>0.28000000000000003</v>
      </c>
      <c r="AT20" s="187">
        <v>0.11</v>
      </c>
      <c r="AU20" s="187">
        <v>0.19</v>
      </c>
      <c r="AV20" s="187">
        <v>0.1797</v>
      </c>
      <c r="AW20" s="187">
        <v>0.39589999999999997</v>
      </c>
      <c r="AX20" s="187">
        <v>0.43609999999999999</v>
      </c>
      <c r="AY20" s="187">
        <v>9.7199999999999995E-2</v>
      </c>
      <c r="AZ20" s="187">
        <v>0.3004</v>
      </c>
      <c r="BA20" s="187">
        <v>0.30990000000000001</v>
      </c>
      <c r="BB20" s="187">
        <v>0.4415</v>
      </c>
      <c r="BC20" s="187">
        <v>0.29207496384108383</v>
      </c>
      <c r="BD20" s="187">
        <v>0.22234640365993477</v>
      </c>
      <c r="BE20" s="187">
        <v>0.45576325882107938</v>
      </c>
      <c r="BF20" s="187">
        <v>0.41922203552068993</v>
      </c>
      <c r="BG20" s="187">
        <v>0.31329436967397029</v>
      </c>
      <c r="BH20" s="187">
        <v>0.49631461732535792</v>
      </c>
      <c r="BI20" s="187">
        <v>0.40219262865100219</v>
      </c>
      <c r="BJ20" s="187">
        <v>0.62824999999999998</v>
      </c>
      <c r="BK20" s="187">
        <v>0.43940272198136998</v>
      </c>
      <c r="BL20" s="187">
        <v>0.25215655096266226</v>
      </c>
      <c r="BM20" s="172"/>
      <c r="BN20" s="172"/>
      <c r="BO20" s="172"/>
      <c r="BP20" s="172"/>
      <c r="BQ20" s="172"/>
      <c r="BR20" s="172"/>
      <c r="BS20" s="172"/>
      <c r="BT20" s="172"/>
      <c r="BU20" s="172"/>
      <c r="BV20" s="172"/>
      <c r="BW20" s="172"/>
      <c r="BX20" s="172"/>
      <c r="BY20" s="172"/>
      <c r="BZ20" s="172"/>
      <c r="CA20" s="172"/>
      <c r="CB20" s="172"/>
      <c r="CC20" s="172"/>
      <c r="CD20" s="172"/>
      <c r="CE20" s="172"/>
      <c r="CF20" s="172"/>
      <c r="CG20" s="172"/>
    </row>
    <row r="21" spans="2:85" ht="10.5" customHeight="1" thickBot="1">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72"/>
      <c r="BT21" s="172"/>
      <c r="BU21" s="172"/>
      <c r="BV21" s="172"/>
      <c r="BW21" s="172"/>
      <c r="BX21" s="274"/>
    </row>
    <row r="22" spans="2:85" ht="24.75" customHeight="1">
      <c r="B22" s="278" t="s">
        <v>31</v>
      </c>
      <c r="C22" s="279" t="s">
        <v>495</v>
      </c>
      <c r="D22" s="279"/>
      <c r="E22" s="279"/>
      <c r="F22" s="279"/>
      <c r="G22" s="279"/>
      <c r="H22" s="279"/>
      <c r="I22" s="279"/>
      <c r="J22" s="279"/>
      <c r="K22" s="279"/>
      <c r="L22" s="279"/>
      <c r="M22" s="279"/>
      <c r="N22" s="279"/>
      <c r="O22" s="279"/>
      <c r="P22" s="279"/>
      <c r="Q22" s="279"/>
      <c r="R22" s="279"/>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187"/>
      <c r="AS22" s="187"/>
      <c r="AT22" s="187"/>
      <c r="AU22" s="187"/>
      <c r="AV22" s="187"/>
      <c r="AW22" s="187"/>
      <c r="AX22" s="187"/>
      <c r="AY22" s="187"/>
      <c r="AZ22" s="187"/>
      <c r="BA22" s="187"/>
    </row>
    <row r="23" spans="2:85" ht="21.75" customHeight="1">
      <c r="B23" s="278" t="s">
        <v>32</v>
      </c>
      <c r="C23" s="280" t="s">
        <v>488</v>
      </c>
      <c r="D23" s="279"/>
      <c r="E23" s="281"/>
      <c r="F23" s="281"/>
      <c r="G23" s="281"/>
      <c r="H23" s="282"/>
      <c r="I23" s="282"/>
      <c r="J23" s="282"/>
      <c r="K23" s="282"/>
      <c r="L23" s="282"/>
      <c r="M23" s="282"/>
      <c r="N23" s="282"/>
      <c r="O23" s="282"/>
      <c r="P23" s="279"/>
      <c r="Q23" s="279"/>
      <c r="R23" s="279"/>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187"/>
      <c r="AS23" s="187"/>
      <c r="AT23" s="187"/>
      <c r="AU23" s="187"/>
      <c r="AV23" s="187"/>
      <c r="AW23" s="187"/>
      <c r="AX23" s="187"/>
      <c r="AY23" s="187"/>
      <c r="AZ23" s="187"/>
      <c r="BA23" s="187"/>
    </row>
    <row r="24" spans="2:85" ht="18.75" customHeight="1">
      <c r="B24" s="278"/>
      <c r="C24" s="283" t="s">
        <v>489</v>
      </c>
      <c r="D24" s="279"/>
      <c r="E24" s="281"/>
      <c r="F24" s="281"/>
      <c r="G24" s="281"/>
      <c r="H24" s="282"/>
      <c r="I24" s="282"/>
      <c r="J24" s="282"/>
      <c r="K24" s="282"/>
      <c r="L24" s="282"/>
      <c r="M24" s="282"/>
      <c r="N24" s="282"/>
      <c r="O24" s="282"/>
      <c r="P24" s="279"/>
      <c r="Q24" s="279"/>
      <c r="R24" s="279"/>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187"/>
      <c r="AS24" s="187"/>
      <c r="AT24" s="187"/>
      <c r="AU24" s="187"/>
      <c r="AV24" s="187"/>
      <c r="AW24" s="187"/>
      <c r="AX24" s="187"/>
      <c r="AY24" s="187"/>
      <c r="AZ24" s="187"/>
      <c r="BA24" s="187"/>
    </row>
    <row r="25" spans="2:85" ht="21" customHeight="1">
      <c r="B25" s="278" t="s">
        <v>33</v>
      </c>
      <c r="C25" s="280" t="s">
        <v>490</v>
      </c>
      <c r="D25" s="279"/>
      <c r="E25" s="281"/>
      <c r="F25" s="281"/>
      <c r="G25" s="281"/>
      <c r="H25" s="282"/>
      <c r="I25" s="282"/>
      <c r="J25" s="282"/>
      <c r="K25" s="282"/>
      <c r="L25" s="282"/>
      <c r="M25" s="282"/>
      <c r="N25" s="282"/>
      <c r="O25" s="282"/>
      <c r="P25" s="279"/>
      <c r="Q25" s="279"/>
      <c r="R25" s="279"/>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187"/>
      <c r="AS25" s="187"/>
      <c r="AT25" s="187"/>
      <c r="AU25" s="187"/>
      <c r="AV25" s="187"/>
      <c r="AW25" s="187"/>
      <c r="AX25" s="187"/>
      <c r="AY25" s="187"/>
      <c r="AZ25" s="187"/>
      <c r="BA25" s="187"/>
    </row>
    <row r="26" spans="2:85" ht="21.75" customHeight="1">
      <c r="B26" s="278"/>
      <c r="C26" s="283" t="s">
        <v>491</v>
      </c>
      <c r="D26" s="279"/>
      <c r="E26" s="281"/>
      <c r="F26" s="281"/>
      <c r="G26" s="281"/>
      <c r="H26" s="282"/>
      <c r="I26" s="282"/>
      <c r="J26" s="282"/>
      <c r="K26" s="282"/>
      <c r="L26" s="282"/>
      <c r="M26" s="282"/>
      <c r="N26" s="282"/>
      <c r="O26" s="282"/>
      <c r="P26" s="279"/>
      <c r="Q26" s="279"/>
      <c r="R26" s="279"/>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187"/>
      <c r="AS26" s="187"/>
      <c r="AT26" s="187"/>
      <c r="AU26" s="187"/>
      <c r="AV26" s="187"/>
      <c r="AW26" s="187"/>
      <c r="AX26" s="187"/>
      <c r="AY26" s="187"/>
      <c r="AZ26" s="187"/>
      <c r="BA26" s="187"/>
    </row>
    <row r="27" spans="2:85" ht="18" customHeight="1">
      <c r="B27" s="278"/>
      <c r="C27" s="280" t="s">
        <v>495</v>
      </c>
      <c r="D27" s="279"/>
      <c r="E27" s="281"/>
      <c r="F27" s="281"/>
      <c r="G27" s="281"/>
      <c r="H27" s="282"/>
      <c r="I27" s="282"/>
      <c r="J27" s="282"/>
      <c r="K27" s="282"/>
      <c r="L27" s="282"/>
      <c r="M27" s="282"/>
      <c r="N27" s="282"/>
      <c r="O27" s="282"/>
      <c r="P27" s="279"/>
      <c r="Q27" s="279"/>
      <c r="R27" s="279"/>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187"/>
      <c r="AS27" s="187"/>
      <c r="AT27" s="187"/>
      <c r="AU27" s="187"/>
      <c r="AV27" s="187"/>
      <c r="AW27" s="187"/>
      <c r="AX27" s="187"/>
      <c r="AY27" s="187"/>
      <c r="AZ27" s="187"/>
      <c r="BA27" s="187"/>
    </row>
    <row r="28" spans="2:85" ht="18" customHeight="1">
      <c r="B28" s="278" t="s">
        <v>77</v>
      </c>
      <c r="C28" s="279" t="s">
        <v>496</v>
      </c>
      <c r="D28" s="279"/>
      <c r="E28" s="279"/>
      <c r="F28" s="279"/>
      <c r="G28" s="279"/>
      <c r="H28" s="279"/>
      <c r="I28" s="279"/>
      <c r="J28" s="279"/>
      <c r="K28" s="279"/>
      <c r="L28" s="279"/>
      <c r="M28" s="279"/>
      <c r="N28" s="279"/>
      <c r="O28" s="279"/>
      <c r="P28" s="279"/>
      <c r="Q28" s="279"/>
      <c r="R28" s="279"/>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187"/>
      <c r="AS28" s="187"/>
      <c r="AT28" s="187"/>
      <c r="AU28" s="187"/>
      <c r="AV28" s="187"/>
      <c r="AW28" s="187"/>
      <c r="AX28" s="187"/>
      <c r="AY28" s="187"/>
      <c r="AZ28" s="187"/>
      <c r="BA28" s="187"/>
    </row>
    <row r="29" spans="2:85" ht="23.25" customHeight="1">
      <c r="B29" s="284" t="s">
        <v>497</v>
      </c>
      <c r="C29" s="279" t="s">
        <v>498</v>
      </c>
      <c r="D29" s="279"/>
      <c r="E29" s="279"/>
      <c r="F29" s="279"/>
      <c r="G29" s="279"/>
      <c r="H29" s="279"/>
      <c r="I29" s="279"/>
      <c r="J29" s="279"/>
      <c r="K29" s="279"/>
      <c r="L29" s="279"/>
      <c r="M29" s="279"/>
      <c r="N29" s="279"/>
      <c r="O29" s="279"/>
      <c r="P29" s="279"/>
      <c r="Q29" s="279"/>
      <c r="R29" s="279"/>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49"/>
      <c r="AS29" s="49"/>
      <c r="AT29" s="49"/>
      <c r="AU29" s="49"/>
      <c r="AV29" s="49"/>
      <c r="AW29" s="49"/>
      <c r="AX29" s="49"/>
      <c r="AY29" s="49"/>
      <c r="AZ29" s="49"/>
    </row>
    <row r="30" spans="2:85" ht="18" customHeight="1">
      <c r="AX30" s="172"/>
      <c r="AY30" s="172"/>
      <c r="AZ30" s="172"/>
      <c r="BA30" s="172"/>
      <c r="BB30" s="172"/>
      <c r="BC30" s="172"/>
      <c r="BD30" s="172"/>
      <c r="BE30" s="172"/>
      <c r="BF30" s="172"/>
      <c r="BG30" s="172"/>
      <c r="BH30" s="172"/>
      <c r="BI30" s="172"/>
    </row>
    <row r="31" spans="2:85" ht="19.899999999999999" customHeight="1">
      <c r="AX31" s="172"/>
    </row>
    <row r="32" spans="2:85" ht="19.899999999999999" customHeight="1">
      <c r="AX32" s="172"/>
    </row>
    <row r="33" spans="50:50" ht="19.899999999999999" customHeight="1">
      <c r="AX33" s="172"/>
    </row>
    <row r="34" spans="50:50" ht="19.899999999999999" customHeight="1">
      <c r="AX34" s="172"/>
    </row>
  </sheetData>
  <phoneticPr fontId="2" type="noConversion"/>
  <printOptions verticalCentered="1"/>
  <pageMargins left="0.25" right="0.25" top="0" bottom="0" header="0" footer="0"/>
  <pageSetup paperSize="120" scale="60" orientation="landscape" horizontalDpi="300" verticalDpi="300" r:id="rId1"/>
  <headerFooter alignWithMargins="0"/>
  <ignoredErrors>
    <ignoredError sqref="AR5:AW5 AX5:BH5 D5:AQ5 BI5:BI6 BJ5:BL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2"/>
  <sheetViews>
    <sheetView showOutlineSymbols="0"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19.6640625" style="27" customWidth="1"/>
    <col min="3" max="3" width="64.109375" style="27" customWidth="1"/>
    <col min="4" max="32" width="14.6640625" style="27"/>
    <col min="33" max="33" width="17.6640625" style="27" customWidth="1"/>
    <col min="34" max="34" width="18.44140625" style="27" customWidth="1"/>
    <col min="35" max="16384" width="14.6640625" style="27"/>
  </cols>
  <sheetData>
    <row r="1" spans="2:44" ht="18" customHeight="1">
      <c r="B1" s="24" t="s">
        <v>419</v>
      </c>
      <c r="C1" s="25"/>
      <c r="D1" s="26"/>
      <c r="E1" s="25"/>
      <c r="F1" s="26"/>
      <c r="G1" s="25"/>
      <c r="H1" s="26"/>
      <c r="I1" s="26"/>
      <c r="J1" s="25"/>
    </row>
    <row r="2" spans="2:44" ht="18" customHeight="1">
      <c r="B2" s="52" t="s">
        <v>342</v>
      </c>
      <c r="C2" s="25"/>
      <c r="D2" s="25"/>
      <c r="E2" s="25"/>
      <c r="F2" s="25"/>
      <c r="G2" s="25"/>
      <c r="H2" s="25"/>
      <c r="I2" s="25"/>
      <c r="J2" s="25"/>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row>
    <row r="3" spans="2:44" ht="18" customHeight="1">
      <c r="B3" s="285" t="s">
        <v>305</v>
      </c>
      <c r="C3" s="285"/>
      <c r="D3" s="288"/>
      <c r="E3" s="288"/>
      <c r="F3" s="288"/>
      <c r="G3" s="288"/>
      <c r="H3" s="29"/>
      <c r="I3" s="288"/>
      <c r="J3" s="288"/>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row>
    <row r="4" spans="2:44" ht="18" customHeight="1" thickBot="1">
      <c r="E4" s="287"/>
      <c r="F4" s="287"/>
      <c r="G4" s="287"/>
      <c r="H4" s="30"/>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row>
    <row r="5" spans="2:44" s="38" customFormat="1" ht="30" customHeight="1" thickBot="1">
      <c r="B5" s="34" t="s">
        <v>267</v>
      </c>
      <c r="C5" s="35"/>
      <c r="D5" s="189" t="s">
        <v>44</v>
      </c>
      <c r="E5" s="189" t="s">
        <v>45</v>
      </c>
      <c r="F5" s="189" t="s">
        <v>46</v>
      </c>
      <c r="G5" s="189" t="s">
        <v>47</v>
      </c>
      <c r="H5" s="189" t="s">
        <v>48</v>
      </c>
      <c r="I5" s="189" t="s">
        <v>49</v>
      </c>
      <c r="J5" s="189" t="s">
        <v>50</v>
      </c>
      <c r="K5" s="189" t="s">
        <v>51</v>
      </c>
      <c r="L5" s="189" t="s">
        <v>52</v>
      </c>
      <c r="M5" s="189" t="s">
        <v>53</v>
      </c>
      <c r="N5" s="189" t="s">
        <v>54</v>
      </c>
      <c r="O5" s="189" t="s">
        <v>55</v>
      </c>
      <c r="P5" s="189" t="s">
        <v>56</v>
      </c>
      <c r="Q5" s="189" t="s">
        <v>57</v>
      </c>
      <c r="R5" s="189" t="s">
        <v>58</v>
      </c>
      <c r="S5" s="189" t="s">
        <v>59</v>
      </c>
      <c r="T5" s="189" t="s">
        <v>60</v>
      </c>
      <c r="U5" s="189" t="s">
        <v>61</v>
      </c>
      <c r="V5" s="189" t="s">
        <v>62</v>
      </c>
      <c r="W5" s="189" t="s">
        <v>63</v>
      </c>
      <c r="X5" s="189" t="s">
        <v>64</v>
      </c>
      <c r="Y5" s="189" t="s">
        <v>65</v>
      </c>
      <c r="Z5" s="189" t="s">
        <v>66</v>
      </c>
      <c r="AA5" s="189" t="s">
        <v>67</v>
      </c>
      <c r="AB5" s="189" t="s">
        <v>68</v>
      </c>
      <c r="AC5" s="189" t="s">
        <v>69</v>
      </c>
      <c r="AD5" s="189" t="s">
        <v>70</v>
      </c>
      <c r="AE5" s="189" t="s">
        <v>71</v>
      </c>
      <c r="AF5" s="189" t="s">
        <v>72</v>
      </c>
      <c r="AG5" s="189" t="s">
        <v>73</v>
      </c>
      <c r="AH5" s="189" t="s">
        <v>74</v>
      </c>
      <c r="AI5" s="189" t="s">
        <v>75</v>
      </c>
      <c r="AJ5" s="189" t="s">
        <v>76</v>
      </c>
      <c r="AK5" s="189" t="s">
        <v>43</v>
      </c>
      <c r="AL5" s="189" t="s">
        <v>42</v>
      </c>
      <c r="AM5" s="189" t="s">
        <v>41</v>
      </c>
      <c r="AN5" s="189" t="s">
        <v>40</v>
      </c>
      <c r="AO5" s="189" t="s">
        <v>39</v>
      </c>
      <c r="AP5" s="189" t="s">
        <v>38</v>
      </c>
      <c r="AQ5" s="189" t="s">
        <v>37</v>
      </c>
      <c r="AR5" s="189" t="s">
        <v>36</v>
      </c>
    </row>
    <row r="6" spans="2:44" ht="19.899999999999999" customHeight="1">
      <c r="B6" s="39"/>
      <c r="C6" s="39"/>
      <c r="D6" s="53"/>
      <c r="E6" s="53"/>
      <c r="F6" s="53"/>
      <c r="G6" s="49"/>
      <c r="H6" s="49"/>
      <c r="I6" s="49"/>
      <c r="J6" s="49"/>
      <c r="K6" s="49"/>
      <c r="L6" s="49"/>
      <c r="M6" s="49"/>
      <c r="N6" s="49"/>
      <c r="O6" s="49"/>
      <c r="P6" s="49"/>
      <c r="Q6" s="49"/>
      <c r="R6" s="49"/>
      <c r="S6" s="49"/>
      <c r="T6" s="49"/>
      <c r="U6" s="49"/>
      <c r="V6" s="49"/>
      <c r="W6" s="49"/>
      <c r="X6" s="49"/>
      <c r="Y6" s="49"/>
      <c r="Z6" s="49"/>
      <c r="AA6" s="49"/>
      <c r="AB6" s="49"/>
      <c r="AC6" s="49"/>
      <c r="AD6" s="43"/>
      <c r="AE6" s="43"/>
      <c r="AF6" s="49"/>
      <c r="AG6" s="49"/>
      <c r="AH6" s="49"/>
      <c r="AI6" s="49"/>
      <c r="AJ6" s="49"/>
      <c r="AK6" s="49"/>
      <c r="AL6" s="49"/>
      <c r="AM6" s="49"/>
      <c r="AN6" s="49"/>
      <c r="AO6" s="49"/>
      <c r="AP6" s="49"/>
      <c r="AQ6" s="49"/>
      <c r="AR6" s="49"/>
    </row>
    <row r="7" spans="2:44" ht="19.899999999999999" customHeight="1">
      <c r="B7" s="41" t="s">
        <v>112</v>
      </c>
      <c r="C7" s="54"/>
      <c r="D7" s="43">
        <v>83.2</v>
      </c>
      <c r="E7" s="43">
        <v>81.5</v>
      </c>
      <c r="F7" s="43">
        <v>106.9</v>
      </c>
      <c r="G7" s="43">
        <v>165.8</v>
      </c>
      <c r="H7" s="43">
        <v>208.3</v>
      </c>
      <c r="I7" s="43">
        <v>334.3</v>
      </c>
      <c r="J7" s="43">
        <v>345.4</v>
      </c>
      <c r="K7" s="43">
        <v>210.3</v>
      </c>
      <c r="L7" s="43">
        <v>223.3</v>
      </c>
      <c r="M7" s="43">
        <v>190.4</v>
      </c>
      <c r="N7" s="43">
        <v>253.4</v>
      </c>
      <c r="O7" s="43">
        <v>294.39999999999998</v>
      </c>
      <c r="P7" s="43">
        <v>426.5</v>
      </c>
      <c r="Q7" s="43">
        <v>641.70000000000005</v>
      </c>
      <c r="R7" s="43">
        <v>479.8</v>
      </c>
      <c r="S7" s="43">
        <v>387.8</v>
      </c>
      <c r="T7" s="43">
        <v>563.6</v>
      </c>
      <c r="U7" s="43">
        <v>611.1</v>
      </c>
      <c r="V7" s="43">
        <v>-661.5</v>
      </c>
      <c r="W7" s="43">
        <v>-1575.9</v>
      </c>
      <c r="X7" s="43">
        <v>194</v>
      </c>
      <c r="Y7" s="43">
        <v>-874</v>
      </c>
      <c r="Z7" s="43">
        <v>-1852</v>
      </c>
      <c r="AA7" s="43">
        <v>-2030</v>
      </c>
      <c r="AB7" s="43">
        <v>-2914</v>
      </c>
      <c r="AC7" s="43">
        <v>-12166</v>
      </c>
      <c r="AD7" s="43">
        <v>-44632</v>
      </c>
      <c r="AE7" s="43">
        <v>-60347</v>
      </c>
      <c r="AF7" s="43">
        <v>-784852</v>
      </c>
      <c r="AG7" s="43">
        <v>-35162754.5</v>
      </c>
      <c r="AH7" s="43">
        <v>326400000</v>
      </c>
      <c r="AI7" s="43">
        <v>552.5</v>
      </c>
      <c r="AJ7" s="43">
        <v>528</v>
      </c>
      <c r="AK7" s="43">
        <v>32.5</v>
      </c>
      <c r="AL7" s="43">
        <v>504.2</v>
      </c>
      <c r="AM7" s="43">
        <v>493.7</v>
      </c>
      <c r="AN7" s="43">
        <v>1274.7</v>
      </c>
      <c r="AO7" s="43">
        <v>3549.3</v>
      </c>
      <c r="AP7" s="43">
        <v>3387.1</v>
      </c>
      <c r="AQ7" s="43">
        <v>4366</v>
      </c>
      <c r="AR7" s="43">
        <v>4230.2</v>
      </c>
    </row>
    <row r="8" spans="2:44" ht="19.899999999999999" customHeight="1">
      <c r="B8" s="44" t="s">
        <v>113</v>
      </c>
      <c r="C8" s="55"/>
      <c r="D8" s="56">
        <v>83.6</v>
      </c>
      <c r="E8" s="56">
        <v>94.7</v>
      </c>
      <c r="F8" s="56">
        <v>120.6</v>
      </c>
      <c r="G8" s="56">
        <v>222.4</v>
      </c>
      <c r="H8" s="56">
        <v>272.10000000000002</v>
      </c>
      <c r="I8" s="56">
        <v>400.2</v>
      </c>
      <c r="J8" s="56">
        <v>405.5</v>
      </c>
      <c r="K8" s="56">
        <v>224</v>
      </c>
      <c r="L8" s="56">
        <v>337.9</v>
      </c>
      <c r="M8" s="56">
        <v>305.60000000000002</v>
      </c>
      <c r="N8" s="56">
        <v>340.9</v>
      </c>
      <c r="O8" s="56">
        <v>404.6</v>
      </c>
      <c r="P8" s="56">
        <v>545.6</v>
      </c>
      <c r="Q8" s="56">
        <v>801.3</v>
      </c>
      <c r="R8" s="56">
        <v>725.1</v>
      </c>
      <c r="S8" s="56">
        <v>849.2</v>
      </c>
      <c r="T8" s="56">
        <v>984.6</v>
      </c>
      <c r="U8" s="56">
        <v>1036.4000000000001</v>
      </c>
      <c r="V8" s="56">
        <v>348.9</v>
      </c>
      <c r="W8" s="56">
        <v>1156.0999999999999</v>
      </c>
      <c r="X8" s="56">
        <v>474</v>
      </c>
      <c r="Y8" s="56">
        <v>903</v>
      </c>
      <c r="Z8" s="56">
        <v>646</v>
      </c>
      <c r="AA8" s="56">
        <v>1227</v>
      </c>
      <c r="AB8" s="56">
        <v>1479</v>
      </c>
      <c r="AC8" s="56">
        <v>3458</v>
      </c>
      <c r="AD8" s="56">
        <v>5012</v>
      </c>
      <c r="AE8" s="56">
        <v>3136</v>
      </c>
      <c r="AF8" s="56">
        <v>55568</v>
      </c>
      <c r="AG8" s="56">
        <v>4467373.5999999996</v>
      </c>
      <c r="AH8" s="56">
        <v>389700000</v>
      </c>
      <c r="AI8" s="56">
        <v>840</v>
      </c>
      <c r="AJ8" s="56">
        <v>895.5</v>
      </c>
      <c r="AK8" s="56">
        <v>557.9</v>
      </c>
      <c r="AL8" s="56">
        <v>1226.5</v>
      </c>
      <c r="AM8" s="56">
        <v>1283.5</v>
      </c>
      <c r="AN8" s="56">
        <v>1908.8</v>
      </c>
      <c r="AO8" s="56">
        <v>3859.3</v>
      </c>
      <c r="AP8" s="56">
        <v>3980.4</v>
      </c>
      <c r="AQ8" s="56">
        <v>6317.4</v>
      </c>
      <c r="AR8" s="56">
        <v>6469.5</v>
      </c>
    </row>
    <row r="9" spans="2:44" ht="19.899999999999999" customHeight="1">
      <c r="B9" s="44" t="s">
        <v>114</v>
      </c>
      <c r="C9" s="55"/>
      <c r="D9" s="56">
        <v>-0.4</v>
      </c>
      <c r="E9" s="56">
        <v>-13.2</v>
      </c>
      <c r="F9" s="56">
        <v>-13.7</v>
      </c>
      <c r="G9" s="56">
        <v>-56.6</v>
      </c>
      <c r="H9" s="56">
        <v>-63.8</v>
      </c>
      <c r="I9" s="56">
        <v>-65.900000000000006</v>
      </c>
      <c r="J9" s="56">
        <v>-60.1</v>
      </c>
      <c r="K9" s="56">
        <v>-13.7</v>
      </c>
      <c r="L9" s="56">
        <v>-114.6</v>
      </c>
      <c r="M9" s="56">
        <v>-115.2</v>
      </c>
      <c r="N9" s="56">
        <v>-87.5</v>
      </c>
      <c r="O9" s="56">
        <v>-110.2</v>
      </c>
      <c r="P9" s="56">
        <v>-119.1</v>
      </c>
      <c r="Q9" s="56">
        <v>-159.6</v>
      </c>
      <c r="R9" s="56">
        <v>-245.3</v>
      </c>
      <c r="S9" s="56">
        <v>-461.4</v>
      </c>
      <c r="T9" s="56">
        <v>-421</v>
      </c>
      <c r="U9" s="56">
        <v>-425.3</v>
      </c>
      <c r="V9" s="56">
        <v>-1010.4</v>
      </c>
      <c r="W9" s="56">
        <v>-2732</v>
      </c>
      <c r="X9" s="56">
        <v>-280</v>
      </c>
      <c r="Y9" s="56">
        <v>-1777</v>
      </c>
      <c r="Z9" s="56">
        <v>-2498</v>
      </c>
      <c r="AA9" s="56">
        <v>-3257</v>
      </c>
      <c r="AB9" s="56">
        <v>-4393</v>
      </c>
      <c r="AC9" s="56">
        <v>-15624</v>
      </c>
      <c r="AD9" s="56">
        <v>-49644</v>
      </c>
      <c r="AE9" s="56">
        <v>-63483</v>
      </c>
      <c r="AF9" s="56">
        <v>-840420</v>
      </c>
      <c r="AG9" s="56">
        <v>-39630128.100000001</v>
      </c>
      <c r="AH9" s="56">
        <v>-63300000</v>
      </c>
      <c r="AI9" s="56">
        <v>-287.5</v>
      </c>
      <c r="AJ9" s="56">
        <v>-367.5</v>
      </c>
      <c r="AK9" s="56">
        <v>-525.4</v>
      </c>
      <c r="AL9" s="56">
        <v>-722.3</v>
      </c>
      <c r="AM9" s="56">
        <v>-789.8</v>
      </c>
      <c r="AN9" s="56">
        <v>-634.1</v>
      </c>
      <c r="AO9" s="56">
        <v>-310</v>
      </c>
      <c r="AP9" s="56">
        <v>-593.29999999999995</v>
      </c>
      <c r="AQ9" s="56">
        <v>-1951.4</v>
      </c>
      <c r="AR9" s="56">
        <v>-2239.3000000000002</v>
      </c>
    </row>
    <row r="10" spans="2:44" ht="19.899999999999999" customHeight="1">
      <c r="B10" s="44" t="s">
        <v>86</v>
      </c>
      <c r="C10" s="57"/>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row>
    <row r="11" spans="2:44" ht="19.899999999999999" customHeight="1">
      <c r="B11" s="41" t="s">
        <v>90</v>
      </c>
      <c r="C11" s="54"/>
      <c r="D11" s="43">
        <v>84.7</v>
      </c>
      <c r="E11" s="43">
        <v>91.2</v>
      </c>
      <c r="F11" s="43">
        <v>125.5</v>
      </c>
      <c r="G11" s="43">
        <v>94.4</v>
      </c>
      <c r="H11" s="43">
        <v>83.6</v>
      </c>
      <c r="I11" s="43">
        <v>-12</v>
      </c>
      <c r="J11" s="43">
        <v>7.5</v>
      </c>
      <c r="K11" s="43">
        <v>132.6</v>
      </c>
      <c r="L11" s="43">
        <v>90</v>
      </c>
      <c r="M11" s="43">
        <v>127.4</v>
      </c>
      <c r="N11" s="43">
        <v>109</v>
      </c>
      <c r="O11" s="43">
        <v>84.8</v>
      </c>
      <c r="P11" s="43">
        <v>40.6</v>
      </c>
      <c r="Q11" s="43">
        <v>60.300000000000068</v>
      </c>
      <c r="R11" s="43">
        <v>383</v>
      </c>
      <c r="S11" s="43">
        <v>448.9</v>
      </c>
      <c r="T11" s="43">
        <v>516</v>
      </c>
      <c r="U11" s="43">
        <v>529.70000000000005</v>
      </c>
      <c r="V11" s="43">
        <v>1917</v>
      </c>
      <c r="W11" s="43">
        <v>3565.9</v>
      </c>
      <c r="X11" s="43">
        <v>1962.1</v>
      </c>
      <c r="Y11" s="43">
        <v>4132.2</v>
      </c>
      <c r="Z11" s="43">
        <v>6238.7</v>
      </c>
      <c r="AA11" s="43">
        <v>9895.6</v>
      </c>
      <c r="AB11" s="43">
        <v>17670.3</v>
      </c>
      <c r="AC11" s="43">
        <v>54350.9</v>
      </c>
      <c r="AD11" s="43">
        <v>185824.6</v>
      </c>
      <c r="AE11" s="43">
        <v>1062319.3</v>
      </c>
      <c r="AF11" s="43">
        <v>899238.7</v>
      </c>
      <c r="AG11" s="43">
        <v>37314992.899999999</v>
      </c>
      <c r="AH11" s="43">
        <v>-120939297.09999999</v>
      </c>
      <c r="AI11" s="43">
        <v>-5.1000000000000227</v>
      </c>
      <c r="AJ11" s="43">
        <v>131.9</v>
      </c>
      <c r="AK11" s="43">
        <v>681.2</v>
      </c>
      <c r="AL11" s="43">
        <v>498.8</v>
      </c>
      <c r="AM11" s="43">
        <v>623.1</v>
      </c>
      <c r="AN11" s="43">
        <v>240.9</v>
      </c>
      <c r="AO11" s="43">
        <v>-1503.3</v>
      </c>
      <c r="AP11" s="43">
        <v>-1081.3</v>
      </c>
      <c r="AQ11" s="43">
        <v>-1627</v>
      </c>
      <c r="AR11" s="43">
        <v>-1503.8</v>
      </c>
    </row>
    <row r="12" spans="2:44" ht="19.899999999999999" customHeight="1">
      <c r="B12" s="44" t="s">
        <v>311</v>
      </c>
      <c r="C12" s="57"/>
      <c r="D12" s="56">
        <v>52.7</v>
      </c>
      <c r="E12" s="56">
        <v>63.2</v>
      </c>
      <c r="F12" s="56">
        <v>102.7</v>
      </c>
      <c r="G12" s="56">
        <v>68.7</v>
      </c>
      <c r="H12" s="56">
        <v>30.3</v>
      </c>
      <c r="I12" s="56">
        <v>-7.7</v>
      </c>
      <c r="J12" s="56">
        <v>43.5</v>
      </c>
      <c r="K12" s="56">
        <v>105.9</v>
      </c>
      <c r="L12" s="56">
        <v>65.5</v>
      </c>
      <c r="M12" s="56">
        <v>105</v>
      </c>
      <c r="N12" s="56">
        <v>98.5</v>
      </c>
      <c r="O12" s="56">
        <v>95.5</v>
      </c>
      <c r="P12" s="56">
        <v>83.1</v>
      </c>
      <c r="Q12" s="56">
        <v>13.5</v>
      </c>
      <c r="R12" s="56">
        <v>-61.6</v>
      </c>
      <c r="S12" s="56">
        <v>54.7</v>
      </c>
      <c r="T12" s="56">
        <v>101.4</v>
      </c>
      <c r="U12" s="56">
        <v>166.7</v>
      </c>
      <c r="V12" s="56">
        <v>913.4</v>
      </c>
      <c r="W12" s="56">
        <v>1966.7</v>
      </c>
      <c r="X12" s="56">
        <v>2987.6</v>
      </c>
      <c r="Y12" s="56">
        <v>4974.5</v>
      </c>
      <c r="Z12" s="56">
        <v>7851.9</v>
      </c>
      <c r="AA12" s="56">
        <v>18899.8</v>
      </c>
      <c r="AB12" s="56">
        <v>26939.1</v>
      </c>
      <c r="AC12" s="56">
        <v>56170.9</v>
      </c>
      <c r="AD12" s="56">
        <v>113827.9</v>
      </c>
      <c r="AE12" s="56">
        <v>485644.9</v>
      </c>
      <c r="AF12" s="56">
        <v>79520.600000000006</v>
      </c>
      <c r="AG12" s="56">
        <v>2746024.4</v>
      </c>
      <c r="AH12" s="56">
        <v>559670499.10000002</v>
      </c>
      <c r="AI12" s="56">
        <v>1142</v>
      </c>
      <c r="AJ12" s="56">
        <v>18944</v>
      </c>
      <c r="AK12" s="56">
        <v>21308</v>
      </c>
      <c r="AL12" s="56">
        <v>22903.4</v>
      </c>
      <c r="AM12" s="56">
        <v>21628.3</v>
      </c>
      <c r="AN12" s="56">
        <v>17884.900000000001</v>
      </c>
      <c r="AO12" s="56">
        <v>21254.9</v>
      </c>
      <c r="AP12" s="56">
        <v>23016.1</v>
      </c>
      <c r="AQ12" s="56">
        <v>25180</v>
      </c>
      <c r="AR12" s="56">
        <v>25931.1</v>
      </c>
    </row>
    <row r="13" spans="2:44" ht="19.899999999999999" customHeight="1">
      <c r="B13" s="44" t="s">
        <v>115</v>
      </c>
      <c r="C13" s="57"/>
      <c r="D13" s="56">
        <v>38.9</v>
      </c>
      <c r="E13" s="56">
        <v>35</v>
      </c>
      <c r="F13" s="56">
        <v>73.3</v>
      </c>
      <c r="G13" s="56">
        <v>50.8</v>
      </c>
      <c r="H13" s="56">
        <v>24.9</v>
      </c>
      <c r="I13" s="56">
        <v>-11.3</v>
      </c>
      <c r="J13" s="56">
        <v>8.0999999999999943</v>
      </c>
      <c r="K13" s="56">
        <v>49.4</v>
      </c>
      <c r="L13" s="56">
        <v>33.200000000000003</v>
      </c>
      <c r="M13" s="56">
        <v>43.3</v>
      </c>
      <c r="N13" s="56">
        <v>39.299999999999997</v>
      </c>
      <c r="O13" s="56">
        <v>69.7</v>
      </c>
      <c r="P13" s="56">
        <v>52.2</v>
      </c>
      <c r="Q13" s="56">
        <v>-7.9000000000000057</v>
      </c>
      <c r="R13" s="56">
        <v>-95.3</v>
      </c>
      <c r="S13" s="56">
        <v>40</v>
      </c>
      <c r="T13" s="56">
        <v>75.7</v>
      </c>
      <c r="U13" s="56">
        <v>145.1</v>
      </c>
      <c r="V13" s="56">
        <v>724.1</v>
      </c>
      <c r="W13" s="56">
        <v>1519.6</v>
      </c>
      <c r="X13" s="56">
        <v>2936.8</v>
      </c>
      <c r="Y13" s="56">
        <v>4724</v>
      </c>
      <c r="Z13" s="56">
        <v>8013.1</v>
      </c>
      <c r="AA13" s="56">
        <v>19088.2</v>
      </c>
      <c r="AB13" s="56">
        <v>27268.2</v>
      </c>
      <c r="AC13" s="56">
        <v>56171.5</v>
      </c>
      <c r="AD13" s="56">
        <v>120622.3</v>
      </c>
      <c r="AE13" s="56">
        <v>495621.1</v>
      </c>
      <c r="AF13" s="56">
        <v>79246.899999999994</v>
      </c>
      <c r="AG13" s="56">
        <v>2640999.2000000002</v>
      </c>
      <c r="AH13" s="56">
        <v>546531245.10000002</v>
      </c>
      <c r="AI13" s="56">
        <v>1110.3</v>
      </c>
      <c r="AJ13" s="56">
        <v>18918.400000000001</v>
      </c>
      <c r="AK13" s="56">
        <v>21254.2</v>
      </c>
      <c r="AL13" s="56">
        <v>22914.3</v>
      </c>
      <c r="AM13" s="56">
        <v>21620.1</v>
      </c>
      <c r="AN13" s="56">
        <v>17875.8</v>
      </c>
      <c r="AO13" s="56">
        <v>21265.1</v>
      </c>
      <c r="AP13" s="56">
        <v>23027.5</v>
      </c>
      <c r="AQ13" s="56">
        <v>25192.6</v>
      </c>
      <c r="AR13" s="56">
        <v>26406.9</v>
      </c>
    </row>
    <row r="14" spans="2:44" ht="19.899999999999999" customHeight="1">
      <c r="B14" s="44" t="s">
        <v>92</v>
      </c>
      <c r="C14" s="57"/>
      <c r="D14" s="56">
        <v>40.799999999999997</v>
      </c>
      <c r="E14" s="56">
        <v>43.8</v>
      </c>
      <c r="F14" s="56">
        <v>85.3</v>
      </c>
      <c r="G14" s="56">
        <v>83.3</v>
      </c>
      <c r="H14" s="56">
        <v>82</v>
      </c>
      <c r="I14" s="56">
        <v>80.7</v>
      </c>
      <c r="J14" s="56">
        <v>79</v>
      </c>
      <c r="K14" s="56">
        <v>77.2</v>
      </c>
      <c r="L14" s="56">
        <v>73.5</v>
      </c>
      <c r="M14" s="56">
        <v>69.8</v>
      </c>
      <c r="N14" s="56">
        <v>66</v>
      </c>
      <c r="O14" s="56">
        <v>94.3</v>
      </c>
      <c r="P14" s="56">
        <v>125.9</v>
      </c>
      <c r="Q14" s="56">
        <v>244.1</v>
      </c>
      <c r="R14" s="56">
        <v>235</v>
      </c>
      <c r="S14" s="56">
        <v>223</v>
      </c>
      <c r="T14" s="56">
        <v>206.5</v>
      </c>
      <c r="U14" s="56">
        <v>256</v>
      </c>
      <c r="V14" s="56">
        <v>787.5</v>
      </c>
      <c r="W14" s="56">
        <v>1861.9</v>
      </c>
      <c r="X14" s="56">
        <v>4390.3</v>
      </c>
      <c r="Y14" s="56">
        <v>4816.1000000000004</v>
      </c>
      <c r="Z14" s="56">
        <v>8290.5</v>
      </c>
      <c r="AA14" s="56">
        <v>19258.099999999999</v>
      </c>
      <c r="AB14" s="56">
        <v>28099.1</v>
      </c>
      <c r="AC14" s="56">
        <v>58517.7</v>
      </c>
      <c r="AD14" s="56">
        <v>128953.8</v>
      </c>
      <c r="AE14" s="56">
        <v>597117.1</v>
      </c>
      <c r="AF14" s="56">
        <v>92827.4</v>
      </c>
      <c r="AG14" s="56">
        <v>2827214.7</v>
      </c>
      <c r="AH14" s="56">
        <v>606836882.5</v>
      </c>
      <c r="AI14" s="56">
        <v>1534.9</v>
      </c>
      <c r="AJ14" s="56">
        <v>20157.3</v>
      </c>
      <c r="AK14" s="56">
        <v>21646.1</v>
      </c>
      <c r="AL14" s="56">
        <v>23257.4</v>
      </c>
      <c r="AM14" s="56">
        <v>21861.8</v>
      </c>
      <c r="AN14" s="56">
        <v>18132.099999999999</v>
      </c>
      <c r="AO14" s="56">
        <v>21451.1</v>
      </c>
      <c r="AP14" s="56">
        <v>23769.1</v>
      </c>
      <c r="AQ14" s="56">
        <v>26883.9</v>
      </c>
      <c r="AR14" s="56">
        <v>28400.2</v>
      </c>
    </row>
    <row r="15" spans="2:44" ht="19.899999999999999" customHeight="1">
      <c r="B15" s="44" t="s">
        <v>116</v>
      </c>
      <c r="C15" s="57"/>
      <c r="D15" s="56">
        <v>40.799999999999997</v>
      </c>
      <c r="E15" s="56">
        <v>43.8</v>
      </c>
      <c r="F15" s="56">
        <v>85.3</v>
      </c>
      <c r="G15" s="56">
        <v>83.3</v>
      </c>
      <c r="H15" s="56">
        <v>82</v>
      </c>
      <c r="I15" s="56">
        <v>80.7</v>
      </c>
      <c r="J15" s="56">
        <v>79</v>
      </c>
      <c r="K15" s="56">
        <v>77.2</v>
      </c>
      <c r="L15" s="56">
        <v>73.5</v>
      </c>
      <c r="M15" s="56">
        <v>69.8</v>
      </c>
      <c r="N15" s="56">
        <v>66</v>
      </c>
      <c r="O15" s="56">
        <v>94.3</v>
      </c>
      <c r="P15" s="56">
        <v>125.9</v>
      </c>
      <c r="Q15" s="56">
        <v>244.1</v>
      </c>
      <c r="R15" s="56">
        <v>235</v>
      </c>
      <c r="S15" s="56">
        <v>223</v>
      </c>
      <c r="T15" s="56">
        <v>206.5</v>
      </c>
      <c r="U15" s="56">
        <v>256</v>
      </c>
      <c r="V15" s="56">
        <v>787.5</v>
      </c>
      <c r="W15" s="56">
        <v>1861.9</v>
      </c>
      <c r="X15" s="56">
        <v>4390.3</v>
      </c>
      <c r="Y15" s="56">
        <v>4816.1000000000004</v>
      </c>
      <c r="Z15" s="56">
        <v>8290.5</v>
      </c>
      <c r="AA15" s="56">
        <v>19258.099999999999</v>
      </c>
      <c r="AB15" s="56">
        <v>28099.1</v>
      </c>
      <c r="AC15" s="56">
        <v>58517.7</v>
      </c>
      <c r="AD15" s="56">
        <v>128953.8</v>
      </c>
      <c r="AE15" s="56">
        <v>597117.1</v>
      </c>
      <c r="AF15" s="56">
        <v>92827.4</v>
      </c>
      <c r="AG15" s="56">
        <v>2827214.7</v>
      </c>
      <c r="AH15" s="56">
        <v>606836882.5</v>
      </c>
      <c r="AI15" s="56">
        <v>1534.9</v>
      </c>
      <c r="AJ15" s="56">
        <v>1720.9</v>
      </c>
      <c r="AK15" s="56">
        <v>0</v>
      </c>
      <c r="AL15" s="56">
        <v>0</v>
      </c>
      <c r="AM15" s="56">
        <v>339.9</v>
      </c>
      <c r="AN15" s="56">
        <v>217.5</v>
      </c>
      <c r="AO15" s="56">
        <v>457.1</v>
      </c>
      <c r="AP15" s="56">
        <v>0</v>
      </c>
      <c r="AQ15" s="56">
        <v>0</v>
      </c>
      <c r="AR15" s="56">
        <v>121.1</v>
      </c>
    </row>
    <row r="16" spans="2:44" ht="19.899999999999999" customHeight="1">
      <c r="B16" s="44" t="s">
        <v>117</v>
      </c>
      <c r="C16" s="24"/>
      <c r="D16" s="126">
        <v>0</v>
      </c>
      <c r="E16" s="126">
        <v>0</v>
      </c>
      <c r="F16" s="126">
        <v>0</v>
      </c>
      <c r="G16" s="126">
        <v>0</v>
      </c>
      <c r="H16" s="126">
        <v>0</v>
      </c>
      <c r="I16" s="126">
        <v>0</v>
      </c>
      <c r="J16" s="126">
        <v>0</v>
      </c>
      <c r="K16" s="126">
        <v>0</v>
      </c>
      <c r="L16" s="126">
        <v>0</v>
      </c>
      <c r="M16" s="126">
        <v>0</v>
      </c>
      <c r="N16" s="126">
        <v>0</v>
      </c>
      <c r="O16" s="126">
        <v>0</v>
      </c>
      <c r="P16" s="126">
        <v>0</v>
      </c>
      <c r="Q16" s="126">
        <v>0</v>
      </c>
      <c r="R16" s="126">
        <v>0</v>
      </c>
      <c r="S16" s="126">
        <v>0</v>
      </c>
      <c r="T16" s="126">
        <v>0</v>
      </c>
      <c r="U16" s="126">
        <v>0</v>
      </c>
      <c r="V16" s="126">
        <v>0</v>
      </c>
      <c r="W16" s="126">
        <v>0</v>
      </c>
      <c r="X16" s="126">
        <v>0</v>
      </c>
      <c r="Y16" s="126">
        <v>0</v>
      </c>
      <c r="Z16" s="126">
        <v>0</v>
      </c>
      <c r="AA16" s="126">
        <v>0</v>
      </c>
      <c r="AB16" s="126">
        <v>0</v>
      </c>
      <c r="AC16" s="126">
        <v>0</v>
      </c>
      <c r="AD16" s="126">
        <v>0</v>
      </c>
      <c r="AE16" s="126">
        <v>0</v>
      </c>
      <c r="AF16" s="126">
        <v>0</v>
      </c>
      <c r="AG16" s="126">
        <v>0</v>
      </c>
      <c r="AH16" s="126">
        <v>0</v>
      </c>
      <c r="AI16" s="126">
        <v>0</v>
      </c>
      <c r="AJ16" s="45">
        <v>18436.400000000001</v>
      </c>
      <c r="AK16" s="45">
        <v>21646.1</v>
      </c>
      <c r="AL16" s="45">
        <v>23257.4</v>
      </c>
      <c r="AM16" s="45">
        <v>21521.9</v>
      </c>
      <c r="AN16" s="45">
        <v>17914.599999999999</v>
      </c>
      <c r="AO16" s="45">
        <v>20994</v>
      </c>
      <c r="AP16" s="45">
        <v>23769.1</v>
      </c>
      <c r="AQ16" s="45">
        <v>26883.9</v>
      </c>
      <c r="AR16" s="45">
        <v>28279.1</v>
      </c>
    </row>
    <row r="17" spans="2:45" ht="19.899999999999999" customHeight="1">
      <c r="B17" s="44" t="s">
        <v>96</v>
      </c>
      <c r="C17" s="57"/>
      <c r="D17" s="56">
        <v>-1.9</v>
      </c>
      <c r="E17" s="56">
        <v>-8.8000000000000007</v>
      </c>
      <c r="F17" s="56">
        <v>-12</v>
      </c>
      <c r="G17" s="56">
        <v>-32.5</v>
      </c>
      <c r="H17" s="56">
        <v>-57.1</v>
      </c>
      <c r="I17" s="56">
        <v>-92</v>
      </c>
      <c r="J17" s="56">
        <v>-70.900000000000006</v>
      </c>
      <c r="K17" s="56">
        <v>-27.8</v>
      </c>
      <c r="L17" s="56">
        <v>-40.299999999999997</v>
      </c>
      <c r="M17" s="56">
        <v>-26.5</v>
      </c>
      <c r="N17" s="56">
        <v>-26.7</v>
      </c>
      <c r="O17" s="56">
        <v>-24.6</v>
      </c>
      <c r="P17" s="56">
        <v>-73.7</v>
      </c>
      <c r="Q17" s="56">
        <v>-252</v>
      </c>
      <c r="R17" s="56">
        <v>-330.3</v>
      </c>
      <c r="S17" s="56">
        <v>-183</v>
      </c>
      <c r="T17" s="56">
        <v>-130.80000000000001</v>
      </c>
      <c r="U17" s="56">
        <v>-110.9</v>
      </c>
      <c r="V17" s="56">
        <v>-63.4</v>
      </c>
      <c r="W17" s="56">
        <v>-342.3</v>
      </c>
      <c r="X17" s="56">
        <v>-1453.5</v>
      </c>
      <c r="Y17" s="56">
        <v>-92.1</v>
      </c>
      <c r="Z17" s="56">
        <v>-277.39999999999998</v>
      </c>
      <c r="AA17" s="56">
        <v>-169.9</v>
      </c>
      <c r="AB17" s="56">
        <v>-830.9</v>
      </c>
      <c r="AC17" s="56">
        <v>-2346.1999999999998</v>
      </c>
      <c r="AD17" s="56">
        <v>-8331.5</v>
      </c>
      <c r="AE17" s="56">
        <v>-101496</v>
      </c>
      <c r="AF17" s="56">
        <v>-13580.5</v>
      </c>
      <c r="AG17" s="56">
        <v>-186215.5</v>
      </c>
      <c r="AH17" s="56">
        <v>-60305637.399999999</v>
      </c>
      <c r="AI17" s="56">
        <v>-424.6</v>
      </c>
      <c r="AJ17" s="56">
        <v>-1238.9000000000001</v>
      </c>
      <c r="AK17" s="56">
        <v>-391.9</v>
      </c>
      <c r="AL17" s="56">
        <v>-343.1</v>
      </c>
      <c r="AM17" s="56">
        <v>-241.7</v>
      </c>
      <c r="AN17" s="56">
        <v>-256.3</v>
      </c>
      <c r="AO17" s="56">
        <v>-186</v>
      </c>
      <c r="AP17" s="56">
        <v>-741.6</v>
      </c>
      <c r="AQ17" s="56">
        <v>-1691.3</v>
      </c>
      <c r="AR17" s="56">
        <v>-1993.3</v>
      </c>
    </row>
    <row r="18" spans="2:45" ht="19.899999999999999" customHeight="1">
      <c r="B18" s="44" t="s">
        <v>118</v>
      </c>
      <c r="C18" s="57"/>
      <c r="D18" s="56">
        <v>-1.9</v>
      </c>
      <c r="E18" s="56">
        <v>-8.8000000000000007</v>
      </c>
      <c r="F18" s="56">
        <v>-12</v>
      </c>
      <c r="G18" s="56">
        <v>-32.5</v>
      </c>
      <c r="H18" s="56">
        <v>-57.1</v>
      </c>
      <c r="I18" s="56">
        <v>-92</v>
      </c>
      <c r="J18" s="56">
        <v>-70.900000000000006</v>
      </c>
      <c r="K18" s="56">
        <v>-27.8</v>
      </c>
      <c r="L18" s="56">
        <v>-40.299999999999997</v>
      </c>
      <c r="M18" s="56">
        <v>-26.5</v>
      </c>
      <c r="N18" s="56">
        <v>-26.7</v>
      </c>
      <c r="O18" s="56">
        <v>-24.6</v>
      </c>
      <c r="P18" s="56">
        <v>-73.7</v>
      </c>
      <c r="Q18" s="56">
        <v>-252</v>
      </c>
      <c r="R18" s="56">
        <v>-330.3</v>
      </c>
      <c r="S18" s="56">
        <v>-183</v>
      </c>
      <c r="T18" s="56">
        <v>-130.80000000000001</v>
      </c>
      <c r="U18" s="56">
        <v>-110.9</v>
      </c>
      <c r="V18" s="56">
        <v>-63.4</v>
      </c>
      <c r="W18" s="56">
        <v>-342.3</v>
      </c>
      <c r="X18" s="56">
        <v>-1453.5</v>
      </c>
      <c r="Y18" s="56">
        <v>-92.1</v>
      </c>
      <c r="Z18" s="56">
        <v>-277.39999999999998</v>
      </c>
      <c r="AA18" s="56">
        <v>-169.9</v>
      </c>
      <c r="AB18" s="56">
        <v>-830.9</v>
      </c>
      <c r="AC18" s="56">
        <v>-2346.1999999999998</v>
      </c>
      <c r="AD18" s="56">
        <v>-8331.5</v>
      </c>
      <c r="AE18" s="56">
        <v>-101496</v>
      </c>
      <c r="AF18" s="56">
        <v>-13580.5</v>
      </c>
      <c r="AG18" s="56">
        <v>-186215.5</v>
      </c>
      <c r="AH18" s="56">
        <v>-60305637.399999999</v>
      </c>
      <c r="AI18" s="56">
        <v>-424.6</v>
      </c>
      <c r="AJ18" s="56">
        <v>-1238.9000000000001</v>
      </c>
      <c r="AK18" s="56">
        <v>-391.9</v>
      </c>
      <c r="AL18" s="56">
        <v>-343.1</v>
      </c>
      <c r="AM18" s="56">
        <v>-241.7</v>
      </c>
      <c r="AN18" s="56">
        <v>-256.3</v>
      </c>
      <c r="AO18" s="56">
        <v>-186</v>
      </c>
      <c r="AP18" s="56">
        <v>-741.6</v>
      </c>
      <c r="AQ18" s="56">
        <v>-1691.3</v>
      </c>
      <c r="AR18" s="56">
        <v>-1993.3</v>
      </c>
    </row>
    <row r="19" spans="2:45" ht="19.899999999999999" customHeight="1">
      <c r="B19" s="44" t="s">
        <v>119</v>
      </c>
      <c r="C19" s="57"/>
      <c r="D19" s="56">
        <v>13.8</v>
      </c>
      <c r="E19" s="56">
        <v>28.2</v>
      </c>
      <c r="F19" s="56">
        <v>29.4</v>
      </c>
      <c r="G19" s="56">
        <v>17.899999999999999</v>
      </c>
      <c r="H19" s="56">
        <v>5.4</v>
      </c>
      <c r="I19" s="56">
        <v>3.6</v>
      </c>
      <c r="J19" s="56">
        <v>35.4</v>
      </c>
      <c r="K19" s="56">
        <v>56.5</v>
      </c>
      <c r="L19" s="56">
        <v>32.299999999999997</v>
      </c>
      <c r="M19" s="56">
        <v>61.7</v>
      </c>
      <c r="N19" s="56">
        <v>59.2</v>
      </c>
      <c r="O19" s="56">
        <v>25.8</v>
      </c>
      <c r="P19" s="56">
        <v>30.9</v>
      </c>
      <c r="Q19" s="56">
        <v>21.4</v>
      </c>
      <c r="R19" s="56">
        <v>33.700000000000003</v>
      </c>
      <c r="S19" s="56">
        <v>14.7</v>
      </c>
      <c r="T19" s="56">
        <v>25.7</v>
      </c>
      <c r="U19" s="56">
        <v>21.6</v>
      </c>
      <c r="V19" s="56">
        <v>189.3</v>
      </c>
      <c r="W19" s="56">
        <v>447.1</v>
      </c>
      <c r="X19" s="56">
        <v>50.8</v>
      </c>
      <c r="Y19" s="56">
        <v>250.5</v>
      </c>
      <c r="Z19" s="56">
        <v>-161.19999999999999</v>
      </c>
      <c r="AA19" s="56">
        <v>-188.4</v>
      </c>
      <c r="AB19" s="56">
        <v>-329.1</v>
      </c>
      <c r="AC19" s="56">
        <v>-0.6</v>
      </c>
      <c r="AD19" s="56">
        <v>-6794.4</v>
      </c>
      <c r="AE19" s="56">
        <v>-9976.2000000000007</v>
      </c>
      <c r="AF19" s="56">
        <v>273.7</v>
      </c>
      <c r="AG19" s="56">
        <v>105025.2</v>
      </c>
      <c r="AH19" s="56">
        <v>13139254</v>
      </c>
      <c r="AI19" s="56">
        <v>31.7</v>
      </c>
      <c r="AJ19" s="56">
        <v>25.6</v>
      </c>
      <c r="AK19" s="56">
        <v>53.8</v>
      </c>
      <c r="AL19" s="56">
        <v>-10.9</v>
      </c>
      <c r="AM19" s="56">
        <v>8.1999999999999993</v>
      </c>
      <c r="AN19" s="56">
        <v>9.1</v>
      </c>
      <c r="AO19" s="56">
        <v>-10.199999999999999</v>
      </c>
      <c r="AP19" s="56">
        <v>-11.4</v>
      </c>
      <c r="AQ19" s="56">
        <v>-12.6</v>
      </c>
      <c r="AR19" s="56">
        <v>-475.8</v>
      </c>
    </row>
    <row r="20" spans="2:45" ht="19.899999999999999" customHeight="1">
      <c r="B20" s="44" t="s">
        <v>312</v>
      </c>
      <c r="C20" s="57"/>
      <c r="D20" s="56">
        <v>156</v>
      </c>
      <c r="E20" s="56">
        <v>166.9</v>
      </c>
      <c r="F20" s="56">
        <v>112.5</v>
      </c>
      <c r="G20" s="56">
        <v>93.8</v>
      </c>
      <c r="H20" s="56">
        <v>102.2</v>
      </c>
      <c r="I20" s="56">
        <v>11.4</v>
      </c>
      <c r="J20" s="56">
        <v>40.799999999999997</v>
      </c>
      <c r="K20" s="56">
        <v>115.6</v>
      </c>
      <c r="L20" s="56">
        <v>100.6</v>
      </c>
      <c r="M20" s="56">
        <v>93</v>
      </c>
      <c r="N20" s="56">
        <v>93</v>
      </c>
      <c r="O20" s="56">
        <v>92.9</v>
      </c>
      <c r="P20" s="56">
        <v>83</v>
      </c>
      <c r="Q20" s="56">
        <v>190.4</v>
      </c>
      <c r="R20" s="56">
        <v>610.20000000000005</v>
      </c>
      <c r="S20" s="56">
        <v>501.2</v>
      </c>
      <c r="T20" s="56">
        <v>402.8</v>
      </c>
      <c r="U20" s="56">
        <v>395.7</v>
      </c>
      <c r="V20" s="56">
        <v>909.6</v>
      </c>
      <c r="W20" s="56">
        <v>1081.3</v>
      </c>
      <c r="X20" s="56">
        <v>4095.7</v>
      </c>
      <c r="Y20" s="56">
        <v>5598.3</v>
      </c>
      <c r="Z20" s="56">
        <v>6503.1</v>
      </c>
      <c r="AA20" s="56">
        <v>4167.3999999999996</v>
      </c>
      <c r="AB20" s="56">
        <v>5731.8</v>
      </c>
      <c r="AC20" s="56">
        <v>16021.5</v>
      </c>
      <c r="AD20" s="56">
        <v>51091.199999999997</v>
      </c>
      <c r="AE20" s="56">
        <v>485581.4</v>
      </c>
      <c r="AF20" s="56">
        <v>271322.40000000002</v>
      </c>
      <c r="AG20" s="56">
        <v>5839591.4000000004</v>
      </c>
      <c r="AH20" s="56">
        <v>738304964.60000002</v>
      </c>
      <c r="AI20" s="56">
        <v>1601.4</v>
      </c>
      <c r="AJ20" s="56">
        <v>2344.6999999999998</v>
      </c>
      <c r="AK20" s="56">
        <v>2176</v>
      </c>
      <c r="AL20" s="56">
        <v>1404.4</v>
      </c>
      <c r="AM20" s="56">
        <v>1015</v>
      </c>
      <c r="AN20" s="56">
        <v>-815.7</v>
      </c>
      <c r="AO20" s="56">
        <v>-481</v>
      </c>
      <c r="AP20" s="56">
        <v>-1619.7</v>
      </c>
      <c r="AQ20" s="56">
        <v>-1225.5999999999999</v>
      </c>
      <c r="AR20" s="56">
        <v>-300.39999999999998</v>
      </c>
    </row>
    <row r="21" spans="2:45" ht="19.899999999999999" customHeight="1">
      <c r="B21" s="44" t="s">
        <v>313</v>
      </c>
      <c r="C21" s="57"/>
      <c r="D21" s="58" t="s">
        <v>28</v>
      </c>
      <c r="E21" s="58" t="s">
        <v>28</v>
      </c>
      <c r="F21" s="126">
        <v>0</v>
      </c>
      <c r="G21" s="126">
        <v>0</v>
      </c>
      <c r="H21" s="126">
        <v>0</v>
      </c>
      <c r="I21" s="126">
        <v>0</v>
      </c>
      <c r="J21" s="126">
        <v>0</v>
      </c>
      <c r="K21" s="126">
        <v>0</v>
      </c>
      <c r="L21" s="126">
        <v>0</v>
      </c>
      <c r="M21" s="126">
        <v>0</v>
      </c>
      <c r="N21" s="126">
        <v>0</v>
      </c>
      <c r="O21" s="126">
        <v>0</v>
      </c>
      <c r="P21" s="126">
        <v>0</v>
      </c>
      <c r="Q21" s="126">
        <v>0</v>
      </c>
      <c r="R21" s="126">
        <v>0</v>
      </c>
      <c r="S21" s="126">
        <v>0</v>
      </c>
      <c r="T21" s="126">
        <v>0</v>
      </c>
      <c r="U21" s="126">
        <v>0</v>
      </c>
      <c r="V21" s="126">
        <v>0</v>
      </c>
      <c r="W21" s="126">
        <v>0</v>
      </c>
      <c r="X21" s="126">
        <v>0</v>
      </c>
      <c r="Y21" s="126">
        <v>0</v>
      </c>
      <c r="Z21" s="126">
        <v>0</v>
      </c>
      <c r="AA21" s="126">
        <v>0</v>
      </c>
      <c r="AB21" s="126">
        <v>0</v>
      </c>
      <c r="AC21" s="126">
        <v>0</v>
      </c>
      <c r="AD21" s="126">
        <v>0</v>
      </c>
      <c r="AE21" s="126">
        <v>0</v>
      </c>
      <c r="AF21" s="126">
        <v>0</v>
      </c>
      <c r="AG21" s="126">
        <v>0</v>
      </c>
      <c r="AH21" s="58" t="s">
        <v>28</v>
      </c>
      <c r="AI21" s="58" t="s">
        <v>28</v>
      </c>
      <c r="AJ21" s="58" t="s">
        <v>28</v>
      </c>
      <c r="AK21" s="45">
        <v>-8.3000000000000007</v>
      </c>
      <c r="AL21" s="45">
        <v>-76.5</v>
      </c>
      <c r="AM21" s="45">
        <v>-75</v>
      </c>
      <c r="AN21" s="45">
        <v>-436.4</v>
      </c>
      <c r="AO21" s="45">
        <v>-3643.5</v>
      </c>
      <c r="AP21" s="45">
        <v>-2250.3000000000002</v>
      </c>
      <c r="AQ21" s="45">
        <v>-2302.9</v>
      </c>
      <c r="AR21" s="45">
        <v>-3047.7</v>
      </c>
    </row>
    <row r="22" spans="2:45" ht="19.899999999999999" customHeight="1">
      <c r="B22" s="44" t="s">
        <v>314</v>
      </c>
      <c r="C22" s="57"/>
      <c r="D22" s="58" t="s">
        <v>28</v>
      </c>
      <c r="E22" s="58" t="s">
        <v>28</v>
      </c>
      <c r="F22" s="126">
        <v>0</v>
      </c>
      <c r="G22" s="126">
        <v>0</v>
      </c>
      <c r="H22" s="126">
        <v>0</v>
      </c>
      <c r="I22" s="126">
        <v>0</v>
      </c>
      <c r="J22" s="126">
        <v>0</v>
      </c>
      <c r="K22" s="126">
        <v>0</v>
      </c>
      <c r="L22" s="126">
        <v>0</v>
      </c>
      <c r="M22" s="126">
        <v>0</v>
      </c>
      <c r="N22" s="126">
        <v>0</v>
      </c>
      <c r="O22" s="126">
        <v>0</v>
      </c>
      <c r="P22" s="126">
        <v>0</v>
      </c>
      <c r="Q22" s="126">
        <v>0</v>
      </c>
      <c r="R22" s="126">
        <v>0</v>
      </c>
      <c r="S22" s="126">
        <v>0</v>
      </c>
      <c r="T22" s="126">
        <v>0</v>
      </c>
      <c r="U22" s="126">
        <v>0</v>
      </c>
      <c r="V22" s="126">
        <v>0</v>
      </c>
      <c r="W22" s="126">
        <v>0</v>
      </c>
      <c r="X22" s="126">
        <v>0</v>
      </c>
      <c r="Y22" s="126">
        <v>0</v>
      </c>
      <c r="Z22" s="126">
        <v>0</v>
      </c>
      <c r="AA22" s="126">
        <v>0</v>
      </c>
      <c r="AB22" s="126">
        <v>0</v>
      </c>
      <c r="AC22" s="126">
        <v>0</v>
      </c>
      <c r="AD22" s="126">
        <v>0</v>
      </c>
      <c r="AE22" s="126">
        <v>0</v>
      </c>
      <c r="AF22" s="126">
        <v>0</v>
      </c>
      <c r="AG22" s="126">
        <v>0</v>
      </c>
      <c r="AH22" s="45">
        <v>13200000</v>
      </c>
      <c r="AI22" s="45">
        <v>42.5</v>
      </c>
      <c r="AJ22" s="45">
        <v>45.8</v>
      </c>
      <c r="AK22" s="45">
        <v>90.2</v>
      </c>
      <c r="AL22" s="45">
        <v>-80.400000000000006</v>
      </c>
      <c r="AM22" s="45">
        <v>-30.7</v>
      </c>
      <c r="AN22" s="45">
        <v>1606.9</v>
      </c>
      <c r="AO22" s="45">
        <v>1706</v>
      </c>
      <c r="AP22" s="45">
        <v>2305.9</v>
      </c>
      <c r="AQ22" s="45">
        <v>2001.5</v>
      </c>
      <c r="AR22" s="45">
        <v>1834.2</v>
      </c>
    </row>
    <row r="23" spans="2:45" ht="19.899999999999999" customHeight="1">
      <c r="B23" s="44" t="s">
        <v>120</v>
      </c>
      <c r="C23" s="57"/>
      <c r="D23" s="58" t="s">
        <v>28</v>
      </c>
      <c r="E23" s="58" t="s">
        <v>28</v>
      </c>
      <c r="F23" s="126">
        <v>0</v>
      </c>
      <c r="G23" s="126">
        <v>0</v>
      </c>
      <c r="H23" s="126">
        <v>0</v>
      </c>
      <c r="I23" s="126">
        <v>0</v>
      </c>
      <c r="J23" s="126">
        <v>0</v>
      </c>
      <c r="K23" s="126">
        <v>0</v>
      </c>
      <c r="L23" s="126">
        <v>0</v>
      </c>
      <c r="M23" s="126">
        <v>0</v>
      </c>
      <c r="N23" s="126">
        <v>0</v>
      </c>
      <c r="O23" s="126">
        <v>0</v>
      </c>
      <c r="P23" s="126">
        <v>0</v>
      </c>
      <c r="Q23" s="126">
        <v>0</v>
      </c>
      <c r="R23" s="126">
        <v>0</v>
      </c>
      <c r="S23" s="126">
        <v>0</v>
      </c>
      <c r="T23" s="126">
        <v>0</v>
      </c>
      <c r="U23" s="126">
        <v>0</v>
      </c>
      <c r="V23" s="126">
        <v>0</v>
      </c>
      <c r="W23" s="126">
        <v>0</v>
      </c>
      <c r="X23" s="126">
        <v>0</v>
      </c>
      <c r="Y23" s="126">
        <v>0</v>
      </c>
      <c r="Z23" s="126">
        <v>0</v>
      </c>
      <c r="AA23" s="126">
        <v>0</v>
      </c>
      <c r="AB23" s="126">
        <v>0</v>
      </c>
      <c r="AC23" s="126">
        <v>0</v>
      </c>
      <c r="AD23" s="126">
        <v>0</v>
      </c>
      <c r="AE23" s="126">
        <v>0</v>
      </c>
      <c r="AF23" s="126">
        <v>0</v>
      </c>
      <c r="AG23" s="126">
        <v>0</v>
      </c>
      <c r="AH23" s="126">
        <v>0</v>
      </c>
      <c r="AI23" s="126">
        <v>0</v>
      </c>
      <c r="AJ23" s="126">
        <v>0</v>
      </c>
      <c r="AK23" s="126">
        <v>0</v>
      </c>
      <c r="AL23" s="126">
        <v>0</v>
      </c>
      <c r="AM23" s="126">
        <v>0</v>
      </c>
      <c r="AN23" s="126">
        <v>0</v>
      </c>
      <c r="AO23" s="126">
        <v>0</v>
      </c>
      <c r="AP23" s="126">
        <v>0</v>
      </c>
      <c r="AQ23" s="126">
        <v>0</v>
      </c>
      <c r="AR23" s="126">
        <v>0</v>
      </c>
    </row>
    <row r="24" spans="2:45" ht="19.899999999999999" customHeight="1">
      <c r="B24" s="44" t="s">
        <v>121</v>
      </c>
      <c r="C24" s="57"/>
      <c r="D24" s="56">
        <v>-419.8</v>
      </c>
      <c r="E24" s="56">
        <v>-623.29999999999995</v>
      </c>
      <c r="F24" s="126">
        <v>0</v>
      </c>
      <c r="G24" s="126">
        <v>0</v>
      </c>
      <c r="H24" s="126">
        <v>0</v>
      </c>
      <c r="I24" s="126">
        <v>0</v>
      </c>
      <c r="J24" s="126">
        <v>0</v>
      </c>
      <c r="K24" s="126">
        <v>0</v>
      </c>
      <c r="L24" s="126">
        <v>0</v>
      </c>
      <c r="M24" s="126">
        <v>0</v>
      </c>
      <c r="N24" s="126">
        <v>0</v>
      </c>
      <c r="O24" s="126">
        <v>0</v>
      </c>
      <c r="P24" s="126">
        <v>0</v>
      </c>
      <c r="Q24" s="126">
        <v>0</v>
      </c>
      <c r="R24" s="126">
        <v>0</v>
      </c>
      <c r="S24" s="126">
        <v>0</v>
      </c>
      <c r="T24" s="126">
        <v>0</v>
      </c>
      <c r="U24" s="126">
        <v>0</v>
      </c>
      <c r="V24" s="126">
        <v>0</v>
      </c>
      <c r="W24" s="126">
        <v>0</v>
      </c>
      <c r="X24" s="126">
        <v>0</v>
      </c>
      <c r="Y24" s="126">
        <v>0</v>
      </c>
      <c r="Z24" s="126">
        <v>0</v>
      </c>
      <c r="AA24" s="126">
        <v>0</v>
      </c>
      <c r="AB24" s="126">
        <v>0</v>
      </c>
      <c r="AC24" s="126">
        <v>0</v>
      </c>
      <c r="AD24" s="126">
        <v>0</v>
      </c>
      <c r="AE24" s="126">
        <v>0</v>
      </c>
      <c r="AF24" s="126">
        <v>0</v>
      </c>
      <c r="AG24" s="126">
        <v>0</v>
      </c>
      <c r="AH24" s="126">
        <v>0</v>
      </c>
      <c r="AI24" s="126">
        <v>0</v>
      </c>
      <c r="AJ24" s="126">
        <v>0</v>
      </c>
      <c r="AK24" s="126">
        <v>0</v>
      </c>
      <c r="AL24" s="126">
        <v>0</v>
      </c>
      <c r="AM24" s="126">
        <v>0</v>
      </c>
      <c r="AN24" s="126">
        <v>0</v>
      </c>
      <c r="AO24" s="126">
        <v>0</v>
      </c>
      <c r="AP24" s="126">
        <v>0</v>
      </c>
      <c r="AQ24" s="126">
        <v>0</v>
      </c>
      <c r="AR24" s="126">
        <v>0</v>
      </c>
    </row>
    <row r="25" spans="2:45" ht="19.899999999999999" customHeight="1">
      <c r="B25" s="44" t="s">
        <v>122</v>
      </c>
      <c r="C25" s="57"/>
      <c r="D25" s="56">
        <v>-7505.5</v>
      </c>
      <c r="E25" s="56">
        <v>-6551.2</v>
      </c>
      <c r="F25" s="126">
        <v>0</v>
      </c>
      <c r="G25" s="126">
        <v>0</v>
      </c>
      <c r="H25" s="126">
        <v>0</v>
      </c>
      <c r="I25" s="126">
        <v>0</v>
      </c>
      <c r="J25" s="126">
        <v>0</v>
      </c>
      <c r="K25" s="126">
        <v>0</v>
      </c>
      <c r="L25" s="126">
        <v>0</v>
      </c>
      <c r="M25" s="126">
        <v>0</v>
      </c>
      <c r="N25" s="126">
        <v>0</v>
      </c>
      <c r="O25" s="126">
        <v>0</v>
      </c>
      <c r="P25" s="126">
        <v>0</v>
      </c>
      <c r="Q25" s="126">
        <v>0</v>
      </c>
      <c r="R25" s="126">
        <v>0</v>
      </c>
      <c r="S25" s="126">
        <v>0</v>
      </c>
      <c r="T25" s="126">
        <v>0</v>
      </c>
      <c r="U25" s="126">
        <v>0</v>
      </c>
      <c r="V25" s="126">
        <v>0</v>
      </c>
      <c r="W25" s="126">
        <v>0</v>
      </c>
      <c r="X25" s="126">
        <v>0</v>
      </c>
      <c r="Y25" s="126">
        <v>0</v>
      </c>
      <c r="Z25" s="126">
        <v>0</v>
      </c>
      <c r="AA25" s="126">
        <v>0</v>
      </c>
      <c r="AB25" s="126">
        <v>0</v>
      </c>
      <c r="AC25" s="126">
        <v>0</v>
      </c>
      <c r="AD25" s="126">
        <v>0</v>
      </c>
      <c r="AE25" s="126">
        <v>0</v>
      </c>
      <c r="AF25" s="126">
        <v>0</v>
      </c>
      <c r="AG25" s="126">
        <v>0</v>
      </c>
      <c r="AH25" s="126">
        <v>0</v>
      </c>
      <c r="AI25" s="126">
        <v>0</v>
      </c>
      <c r="AJ25" s="126">
        <v>0</v>
      </c>
      <c r="AK25" s="126">
        <v>0</v>
      </c>
      <c r="AL25" s="126">
        <v>0</v>
      </c>
      <c r="AM25" s="126">
        <v>0</v>
      </c>
      <c r="AN25" s="126">
        <v>0</v>
      </c>
      <c r="AO25" s="126">
        <v>0</v>
      </c>
      <c r="AP25" s="126">
        <v>0</v>
      </c>
      <c r="AQ25" s="126">
        <v>0</v>
      </c>
      <c r="AR25" s="126">
        <v>0</v>
      </c>
    </row>
    <row r="26" spans="2:45" ht="19.899999999999999" customHeight="1">
      <c r="B26" s="44" t="s">
        <v>315</v>
      </c>
      <c r="C26" s="57"/>
      <c r="D26" s="58" t="s">
        <v>28</v>
      </c>
      <c r="E26" s="58" t="s">
        <v>28</v>
      </c>
      <c r="F26" s="126">
        <v>0</v>
      </c>
      <c r="G26" s="126">
        <v>0</v>
      </c>
      <c r="H26" s="126">
        <v>0</v>
      </c>
      <c r="I26" s="126">
        <v>0</v>
      </c>
      <c r="J26" s="126">
        <v>0</v>
      </c>
      <c r="K26" s="126">
        <v>0</v>
      </c>
      <c r="L26" s="126">
        <v>0</v>
      </c>
      <c r="M26" s="126">
        <v>0</v>
      </c>
      <c r="N26" s="45">
        <v>-22.3</v>
      </c>
      <c r="O26" s="45">
        <v>-42.6</v>
      </c>
      <c r="P26" s="45">
        <v>-68</v>
      </c>
      <c r="Q26" s="45">
        <v>-89.5</v>
      </c>
      <c r="R26" s="45">
        <v>-89.5</v>
      </c>
      <c r="S26" s="45">
        <v>-86.4</v>
      </c>
      <c r="T26" s="45">
        <v>-79.8</v>
      </c>
      <c r="U26" s="45">
        <v>-77.5</v>
      </c>
      <c r="V26" s="45">
        <v>-78.3</v>
      </c>
      <c r="W26" s="45">
        <v>-540.9</v>
      </c>
      <c r="X26" s="45">
        <v>-4510.1000000000004</v>
      </c>
      <c r="Y26" s="45">
        <v>-6562.1</v>
      </c>
      <c r="Z26" s="45">
        <v>-8699.7999999999993</v>
      </c>
      <c r="AA26" s="45">
        <v>-14399.4</v>
      </c>
      <c r="AB26" s="45">
        <v>-19531.400000000001</v>
      </c>
      <c r="AC26" s="45">
        <v>-61135.7</v>
      </c>
      <c r="AD26" s="45">
        <v>-148822.79999999999</v>
      </c>
      <c r="AE26" s="45">
        <v>-164079</v>
      </c>
      <c r="AF26" s="45">
        <v>-2519770.7999999998</v>
      </c>
      <c r="AG26" s="45">
        <v>-96787384.700000003</v>
      </c>
      <c r="AH26" s="45">
        <v>-11189400000</v>
      </c>
      <c r="AI26" s="45">
        <v>-20611.8</v>
      </c>
      <c r="AJ26" s="45">
        <v>-21450.7</v>
      </c>
      <c r="AK26" s="45">
        <v>-21987.9</v>
      </c>
      <c r="AL26" s="45">
        <v>-24172.7</v>
      </c>
      <c r="AM26" s="45">
        <v>-23140.7</v>
      </c>
      <c r="AN26" s="45">
        <v>-18503.400000000001</v>
      </c>
      <c r="AO26" s="45">
        <v>-21969</v>
      </c>
      <c r="AP26" s="45">
        <v>-24236.5</v>
      </c>
      <c r="AQ26" s="45">
        <v>-26538.799999999999</v>
      </c>
      <c r="AR26" s="45">
        <v>-29858.3</v>
      </c>
    </row>
    <row r="27" spans="2:45" ht="19.899999999999999" customHeight="1">
      <c r="B27" s="44" t="s">
        <v>316</v>
      </c>
      <c r="C27" s="57"/>
      <c r="D27" s="56">
        <v>-124</v>
      </c>
      <c r="E27" s="56">
        <v>-138.9</v>
      </c>
      <c r="F27" s="56">
        <v>-89.7</v>
      </c>
      <c r="G27" s="56">
        <v>-68.099999999999994</v>
      </c>
      <c r="H27" s="56">
        <v>-48.9</v>
      </c>
      <c r="I27" s="56">
        <v>-15.7</v>
      </c>
      <c r="J27" s="56">
        <v>-76.8</v>
      </c>
      <c r="K27" s="56">
        <v>-88.9</v>
      </c>
      <c r="L27" s="56">
        <v>-76.099999999999994</v>
      </c>
      <c r="M27" s="56">
        <v>-70.599999999999994</v>
      </c>
      <c r="N27" s="56">
        <v>-60.2</v>
      </c>
      <c r="O27" s="56">
        <v>-61</v>
      </c>
      <c r="P27" s="56">
        <v>-57.5</v>
      </c>
      <c r="Q27" s="56">
        <v>-54.099999999999937</v>
      </c>
      <c r="R27" s="56">
        <v>-76.10000000000008</v>
      </c>
      <c r="S27" s="56">
        <v>-20.6</v>
      </c>
      <c r="T27" s="56">
        <v>91.599999999999895</v>
      </c>
      <c r="U27" s="56">
        <v>44.800000000000068</v>
      </c>
      <c r="V27" s="56">
        <v>172.3</v>
      </c>
      <c r="W27" s="56">
        <v>1058.8</v>
      </c>
      <c r="X27" s="56">
        <v>-611.1</v>
      </c>
      <c r="Y27" s="56">
        <v>121.5</v>
      </c>
      <c r="Z27" s="56">
        <v>583.49999999999818</v>
      </c>
      <c r="AA27" s="56">
        <v>1227.8</v>
      </c>
      <c r="AB27" s="56">
        <v>4530.8</v>
      </c>
      <c r="AC27" s="56">
        <v>43294.2</v>
      </c>
      <c r="AD27" s="56">
        <v>169728.3</v>
      </c>
      <c r="AE27" s="56">
        <v>255172</v>
      </c>
      <c r="AF27" s="56">
        <v>3068166.5</v>
      </c>
      <c r="AG27" s="56">
        <v>125516761.80000001</v>
      </c>
      <c r="AH27" s="56">
        <v>9757285239.2000008</v>
      </c>
      <c r="AI27" s="56">
        <v>17820.8</v>
      </c>
      <c r="AJ27" s="56">
        <v>248.10000000000144</v>
      </c>
      <c r="AK27" s="56">
        <v>-896.79999999999427</v>
      </c>
      <c r="AL27" s="56">
        <v>520.59999999999707</v>
      </c>
      <c r="AM27" s="56">
        <v>1226.2</v>
      </c>
      <c r="AN27" s="56">
        <v>504.60000000000582</v>
      </c>
      <c r="AO27" s="56">
        <v>1629.3</v>
      </c>
      <c r="AP27" s="56">
        <v>1703.2</v>
      </c>
      <c r="AQ27" s="56">
        <v>1258.8</v>
      </c>
      <c r="AR27" s="56">
        <v>3937.3</v>
      </c>
      <c r="AS27" s="59"/>
    </row>
    <row r="28" spans="2:45" ht="19.899999999999999" customHeight="1">
      <c r="B28" s="44" t="s">
        <v>123</v>
      </c>
      <c r="C28" s="57"/>
      <c r="D28" s="129">
        <v>0</v>
      </c>
      <c r="E28" s="129">
        <v>0</v>
      </c>
      <c r="F28" s="129">
        <v>0</v>
      </c>
      <c r="G28" s="129">
        <v>0</v>
      </c>
      <c r="H28" s="129">
        <v>0</v>
      </c>
      <c r="I28" s="129">
        <v>0</v>
      </c>
      <c r="J28" s="129">
        <v>0</v>
      </c>
      <c r="K28" s="129">
        <v>0</v>
      </c>
      <c r="L28" s="129">
        <v>0</v>
      </c>
      <c r="M28" s="129">
        <v>0</v>
      </c>
      <c r="N28" s="129">
        <v>0</v>
      </c>
      <c r="O28" s="129">
        <v>0</v>
      </c>
      <c r="P28" s="129">
        <v>0</v>
      </c>
      <c r="Q28" s="129">
        <v>0</v>
      </c>
      <c r="R28" s="129">
        <v>0</v>
      </c>
      <c r="S28" s="129">
        <v>0</v>
      </c>
      <c r="T28" s="129">
        <v>0</v>
      </c>
      <c r="U28" s="129">
        <v>0</v>
      </c>
      <c r="V28" s="129">
        <v>0</v>
      </c>
      <c r="W28" s="129">
        <v>0</v>
      </c>
      <c r="X28" s="129">
        <v>0</v>
      </c>
      <c r="Y28" s="129">
        <v>0</v>
      </c>
      <c r="Z28" s="129">
        <v>0</v>
      </c>
      <c r="AA28" s="129">
        <v>0</v>
      </c>
      <c r="AB28" s="129">
        <v>0</v>
      </c>
      <c r="AC28" s="129">
        <v>0</v>
      </c>
      <c r="AD28" s="129">
        <v>0</v>
      </c>
      <c r="AE28" s="129">
        <v>0</v>
      </c>
      <c r="AF28" s="129">
        <v>0</v>
      </c>
      <c r="AG28" s="129">
        <v>0</v>
      </c>
      <c r="AH28" s="129">
        <v>0</v>
      </c>
      <c r="AI28" s="129">
        <v>0</v>
      </c>
      <c r="AJ28" s="129">
        <v>0</v>
      </c>
      <c r="AK28" s="129">
        <v>0</v>
      </c>
      <c r="AL28" s="129">
        <v>0</v>
      </c>
      <c r="AM28" s="129">
        <v>0</v>
      </c>
      <c r="AN28" s="129">
        <v>0</v>
      </c>
      <c r="AO28" s="129">
        <v>0</v>
      </c>
      <c r="AP28" s="129">
        <v>0</v>
      </c>
      <c r="AQ28" s="129">
        <v>0</v>
      </c>
      <c r="AR28" s="129">
        <v>0</v>
      </c>
    </row>
    <row r="29" spans="2:45" ht="19.899999999999999" customHeight="1">
      <c r="B29" s="44" t="s">
        <v>86</v>
      </c>
      <c r="C29" s="57"/>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row>
    <row r="30" spans="2:45" ht="19.899999999999999" customHeight="1">
      <c r="B30" s="41" t="s">
        <v>124</v>
      </c>
      <c r="C30" s="60"/>
      <c r="D30" s="42">
        <v>167.9</v>
      </c>
      <c r="E30" s="42">
        <v>172.7</v>
      </c>
      <c r="F30" s="42">
        <v>232.4</v>
      </c>
      <c r="G30" s="42">
        <v>260.2</v>
      </c>
      <c r="H30" s="42">
        <v>291.89999999999998</v>
      </c>
      <c r="I30" s="42">
        <v>322.3</v>
      </c>
      <c r="J30" s="42">
        <v>352.9</v>
      </c>
      <c r="K30" s="42">
        <v>342.9</v>
      </c>
      <c r="L30" s="42">
        <v>313.3</v>
      </c>
      <c r="M30" s="42">
        <v>317.8</v>
      </c>
      <c r="N30" s="42">
        <v>362.4</v>
      </c>
      <c r="O30" s="42">
        <v>379.2</v>
      </c>
      <c r="P30" s="42">
        <v>467.1</v>
      </c>
      <c r="Q30" s="42">
        <v>702</v>
      </c>
      <c r="R30" s="42">
        <v>862.8</v>
      </c>
      <c r="S30" s="42">
        <v>836.7</v>
      </c>
      <c r="T30" s="42">
        <v>1079.5999999999999</v>
      </c>
      <c r="U30" s="42">
        <v>1140.8</v>
      </c>
      <c r="V30" s="42">
        <v>1255.5</v>
      </c>
      <c r="W30" s="42">
        <v>1990</v>
      </c>
      <c r="X30" s="42">
        <v>2156.1</v>
      </c>
      <c r="Y30" s="42">
        <v>3258.2</v>
      </c>
      <c r="Z30" s="42">
        <v>4386.7</v>
      </c>
      <c r="AA30" s="42">
        <v>7865.6</v>
      </c>
      <c r="AB30" s="42">
        <v>14756.3</v>
      </c>
      <c r="AC30" s="42">
        <v>42184.9</v>
      </c>
      <c r="AD30" s="42">
        <v>141192.6</v>
      </c>
      <c r="AE30" s="42">
        <v>1001972.3</v>
      </c>
      <c r="AF30" s="42">
        <v>114386.7</v>
      </c>
      <c r="AG30" s="42">
        <v>2152238.4</v>
      </c>
      <c r="AH30" s="42">
        <v>205460702.90000001</v>
      </c>
      <c r="AI30" s="42">
        <v>547.4</v>
      </c>
      <c r="AJ30" s="42">
        <v>659.9</v>
      </c>
      <c r="AK30" s="42">
        <v>713.7</v>
      </c>
      <c r="AL30" s="42">
        <v>1003</v>
      </c>
      <c r="AM30" s="42">
        <v>1116.8</v>
      </c>
      <c r="AN30" s="42">
        <v>1515.6</v>
      </c>
      <c r="AO30" s="42">
        <v>2046</v>
      </c>
      <c r="AP30" s="42">
        <v>2305.8000000000002</v>
      </c>
      <c r="AQ30" s="42">
        <v>2739</v>
      </c>
      <c r="AR30" s="42">
        <v>2726.4</v>
      </c>
    </row>
    <row r="31" spans="2:45" ht="19.899999999999999" customHeight="1">
      <c r="B31" s="44" t="s">
        <v>125</v>
      </c>
      <c r="C31" s="57"/>
      <c r="D31" s="56">
        <v>145.6</v>
      </c>
      <c r="E31" s="56">
        <v>150.1</v>
      </c>
      <c r="F31" s="56">
        <v>188.3</v>
      </c>
      <c r="G31" s="56">
        <v>207.4</v>
      </c>
      <c r="H31" s="56">
        <v>219.3</v>
      </c>
      <c r="I31" s="56">
        <v>231.7</v>
      </c>
      <c r="J31" s="56">
        <v>265.3</v>
      </c>
      <c r="K31" s="56">
        <v>263.5</v>
      </c>
      <c r="L31" s="56">
        <v>251.9</v>
      </c>
      <c r="M31" s="56">
        <v>265</v>
      </c>
      <c r="N31" s="56">
        <v>291.7</v>
      </c>
      <c r="O31" s="56">
        <v>304.10000000000002</v>
      </c>
      <c r="P31" s="56">
        <v>394.3</v>
      </c>
      <c r="Q31" s="56">
        <v>509.1</v>
      </c>
      <c r="R31" s="56">
        <v>578.1</v>
      </c>
      <c r="S31" s="56">
        <v>571.20000000000005</v>
      </c>
      <c r="T31" s="56">
        <v>769</v>
      </c>
      <c r="U31" s="56">
        <v>838.2</v>
      </c>
      <c r="V31" s="56">
        <v>994.5</v>
      </c>
      <c r="W31" s="56">
        <v>1831.1</v>
      </c>
      <c r="X31" s="56">
        <v>2125.6</v>
      </c>
      <c r="Y31" s="56">
        <v>2577.1</v>
      </c>
      <c r="Z31" s="56">
        <v>3313.5</v>
      </c>
      <c r="AA31" s="56">
        <v>5750.1</v>
      </c>
      <c r="AB31" s="56">
        <v>11725.3</v>
      </c>
      <c r="AC31" s="56">
        <v>30473.599999999999</v>
      </c>
      <c r="AD31" s="56">
        <v>106629.3</v>
      </c>
      <c r="AE31" s="56">
        <v>817562</v>
      </c>
      <c r="AF31" s="56">
        <v>87700.2</v>
      </c>
      <c r="AG31" s="56">
        <v>1896269.2</v>
      </c>
      <c r="AH31" s="56">
        <v>192368102.40000001</v>
      </c>
      <c r="AI31" s="56">
        <v>461.9</v>
      </c>
      <c r="AJ31" s="56">
        <v>549</v>
      </c>
      <c r="AK31" s="56">
        <v>584.79999999999995</v>
      </c>
      <c r="AL31" s="56">
        <v>766.2</v>
      </c>
      <c r="AM31" s="56">
        <v>858.9</v>
      </c>
      <c r="AN31" s="56">
        <v>985.5</v>
      </c>
      <c r="AO31" s="56">
        <v>1241.3</v>
      </c>
      <c r="AP31" s="56">
        <v>1493.6</v>
      </c>
      <c r="AQ31" s="56">
        <v>1906.3</v>
      </c>
      <c r="AR31" s="56">
        <v>1896.9</v>
      </c>
    </row>
    <row r="32" spans="2:45" ht="19.899999999999999" customHeight="1">
      <c r="B32" s="44" t="s">
        <v>126</v>
      </c>
      <c r="C32" s="57"/>
      <c r="D32" s="56">
        <v>22.3</v>
      </c>
      <c r="E32" s="56">
        <v>22.6</v>
      </c>
      <c r="F32" s="56">
        <v>44.1</v>
      </c>
      <c r="G32" s="56">
        <v>52.8</v>
      </c>
      <c r="H32" s="56">
        <v>72.599999999999994</v>
      </c>
      <c r="I32" s="56">
        <v>90.6</v>
      </c>
      <c r="J32" s="56">
        <v>87.6</v>
      </c>
      <c r="K32" s="56">
        <v>79.400000000000006</v>
      </c>
      <c r="L32" s="56">
        <v>61.4</v>
      </c>
      <c r="M32" s="56">
        <v>52.8</v>
      </c>
      <c r="N32" s="56">
        <v>70.7</v>
      </c>
      <c r="O32" s="56">
        <v>75.099999999999994</v>
      </c>
      <c r="P32" s="56">
        <v>72.8</v>
      </c>
      <c r="Q32" s="56">
        <v>192.9</v>
      </c>
      <c r="R32" s="56">
        <v>284.7</v>
      </c>
      <c r="S32" s="56">
        <v>265.5</v>
      </c>
      <c r="T32" s="56">
        <v>310.60000000000002</v>
      </c>
      <c r="U32" s="56">
        <v>302.60000000000002</v>
      </c>
      <c r="V32" s="56">
        <v>261</v>
      </c>
      <c r="W32" s="56">
        <v>158.9</v>
      </c>
      <c r="X32" s="56">
        <v>30.5</v>
      </c>
      <c r="Y32" s="56">
        <v>681.1</v>
      </c>
      <c r="Z32" s="56">
        <v>1073.2</v>
      </c>
      <c r="AA32" s="56">
        <v>2115.5</v>
      </c>
      <c r="AB32" s="56">
        <v>3031</v>
      </c>
      <c r="AC32" s="56">
        <v>11711.3</v>
      </c>
      <c r="AD32" s="56">
        <v>34563.300000000003</v>
      </c>
      <c r="AE32" s="56">
        <v>184410.3</v>
      </c>
      <c r="AF32" s="56">
        <v>26686.5</v>
      </c>
      <c r="AG32" s="56">
        <v>255969.2</v>
      </c>
      <c r="AH32" s="56">
        <v>13092600.5</v>
      </c>
      <c r="AI32" s="56">
        <v>85.5</v>
      </c>
      <c r="AJ32" s="56">
        <v>110.9</v>
      </c>
      <c r="AK32" s="56">
        <v>128.9</v>
      </c>
      <c r="AL32" s="56">
        <v>236.8</v>
      </c>
      <c r="AM32" s="56">
        <v>257.89999999999998</v>
      </c>
      <c r="AN32" s="56">
        <v>530.1</v>
      </c>
      <c r="AO32" s="56">
        <v>804.7</v>
      </c>
      <c r="AP32" s="56">
        <v>812.2</v>
      </c>
      <c r="AQ32" s="56">
        <v>832.7</v>
      </c>
      <c r="AR32" s="56">
        <v>829.5</v>
      </c>
    </row>
    <row r="33" spans="2:44" ht="9.75" customHeight="1" thickBot="1">
      <c r="B33" s="47"/>
      <c r="C33" s="47"/>
      <c r="D33" s="61"/>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row>
    <row r="34" spans="2:44" ht="19.899999999999999" customHeight="1">
      <c r="B34" s="62" t="s">
        <v>31</v>
      </c>
      <c r="C34" s="63" t="s">
        <v>275</v>
      </c>
      <c r="D34" s="56"/>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row>
    <row r="35" spans="2:44" ht="19.899999999999999" customHeight="1">
      <c r="B35" s="62" t="s">
        <v>32</v>
      </c>
      <c r="C35" s="63" t="s">
        <v>276</v>
      </c>
      <c r="D35" s="56"/>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row>
    <row r="36" spans="2:44" ht="19.899999999999999" customHeight="1">
      <c r="B36" s="62" t="s">
        <v>33</v>
      </c>
      <c r="C36" s="63" t="s">
        <v>277</v>
      </c>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row>
    <row r="37" spans="2:44" ht="19.899999999999999" customHeight="1">
      <c r="B37" s="62" t="s">
        <v>77</v>
      </c>
      <c r="C37" s="63" t="s">
        <v>278</v>
      </c>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row>
    <row r="38" spans="2:44" ht="19.899999999999999" customHeight="1">
      <c r="B38" s="62" t="s">
        <v>78</v>
      </c>
      <c r="C38" s="63" t="s">
        <v>279</v>
      </c>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row>
    <row r="39" spans="2:44" ht="19.899999999999999" customHeight="1">
      <c r="B39" s="62" t="s">
        <v>79</v>
      </c>
      <c r="C39" s="63" t="s">
        <v>378</v>
      </c>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row>
    <row r="40" spans="2:44" ht="19.899999999999999" customHeight="1">
      <c r="B40" s="289" t="s">
        <v>473</v>
      </c>
      <c r="C40" s="63" t="s">
        <v>365</v>
      </c>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row>
    <row r="41" spans="2:44" ht="19.899999999999999" customHeight="1">
      <c r="B41" s="289"/>
      <c r="C41" s="63" t="s">
        <v>366</v>
      </c>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row>
    <row r="42" spans="2:44" ht="19.899999999999999" customHeight="1">
      <c r="B42" s="51" t="s">
        <v>268</v>
      </c>
      <c r="C42" s="64" t="s">
        <v>301</v>
      </c>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row>
  </sheetData>
  <mergeCells count="6">
    <mergeCell ref="B40:B41"/>
    <mergeCell ref="E4:G4"/>
    <mergeCell ref="D3:E3"/>
    <mergeCell ref="F3:G3"/>
    <mergeCell ref="I3:J3"/>
    <mergeCell ref="B3:C3"/>
  </mergeCells>
  <phoneticPr fontId="0" type="noConversion"/>
  <printOptions verticalCentered="1"/>
  <pageMargins left="0.25" right="0.25" top="0" bottom="0" header="0" footer="0"/>
  <pageSetup paperSize="120" scale="60" orientation="landscape" horizontalDpi="300" verticalDpi="300" r:id="rId1"/>
  <headerFooter alignWithMargins="0"/>
  <rowBreaks count="1" manualBreakCount="1">
    <brk id="274" max="65535" man="1"/>
  </rowBreaks>
  <ignoredErrors>
    <ignoredError sqref="D5:AR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131"/>
  <sheetViews>
    <sheetView showOutlineSymbols="0"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19.6640625" style="27" customWidth="1"/>
    <col min="3" max="3" width="71.88671875" style="27" customWidth="1"/>
    <col min="4" max="16" width="14.6640625" style="27" customWidth="1"/>
    <col min="17" max="16384" width="14.6640625" style="27"/>
  </cols>
  <sheetData>
    <row r="1" spans="2:54" ht="18" customHeight="1">
      <c r="B1" s="24" t="s">
        <v>487</v>
      </c>
      <c r="C1" s="25"/>
      <c r="D1" s="26"/>
      <c r="E1" s="25"/>
      <c r="F1" s="26"/>
      <c r="G1" s="25"/>
      <c r="H1" s="26"/>
      <c r="I1" s="26"/>
    </row>
    <row r="2" spans="2:54" ht="18" customHeight="1">
      <c r="B2" s="52" t="s">
        <v>342</v>
      </c>
      <c r="C2" s="25"/>
      <c r="D2" s="25"/>
      <c r="E2" s="25"/>
      <c r="F2" s="25"/>
      <c r="G2" s="25"/>
      <c r="H2" s="25"/>
      <c r="I2" s="25"/>
      <c r="J2" s="31"/>
      <c r="K2" s="31"/>
    </row>
    <row r="3" spans="2:54" ht="18" customHeight="1">
      <c r="B3" s="285" t="s">
        <v>447</v>
      </c>
      <c r="C3" s="285"/>
      <c r="D3" s="288"/>
      <c r="E3" s="288"/>
      <c r="F3" s="288"/>
      <c r="G3" s="288"/>
      <c r="H3" s="29"/>
      <c r="I3" s="29"/>
      <c r="J3" s="31"/>
      <c r="K3" s="31"/>
    </row>
    <row r="4" spans="2:54" ht="18" customHeight="1" thickBot="1">
      <c r="E4" s="287"/>
      <c r="F4" s="287"/>
      <c r="G4" s="287"/>
      <c r="H4" s="30"/>
      <c r="I4" s="31"/>
      <c r="J4" s="31"/>
      <c r="K4" s="31"/>
      <c r="L4" s="33"/>
      <c r="M4" s="33"/>
      <c r="Q4" s="33"/>
      <c r="V4" s="33" t="s">
        <v>438</v>
      </c>
    </row>
    <row r="5" spans="2:54" s="38" customFormat="1" ht="30" customHeight="1" thickBot="1">
      <c r="B5" s="34" t="s">
        <v>267</v>
      </c>
      <c r="C5" s="35"/>
      <c r="D5" s="189" t="s">
        <v>0</v>
      </c>
      <c r="E5" s="189" t="s">
        <v>1</v>
      </c>
      <c r="F5" s="189" t="s">
        <v>2</v>
      </c>
      <c r="G5" s="189" t="s">
        <v>3</v>
      </c>
      <c r="H5" s="189" t="s">
        <v>4</v>
      </c>
      <c r="I5" s="189" t="s">
        <v>9</v>
      </c>
      <c r="J5" s="189" t="s">
        <v>29</v>
      </c>
      <c r="K5" s="190">
        <v>2008</v>
      </c>
      <c r="L5" s="190">
        <v>2009</v>
      </c>
      <c r="M5" s="190">
        <v>2010</v>
      </c>
      <c r="N5" s="190">
        <v>2011</v>
      </c>
      <c r="O5" s="190">
        <v>2012</v>
      </c>
      <c r="P5" s="190">
        <v>2013</v>
      </c>
      <c r="Q5" s="190">
        <v>2014</v>
      </c>
      <c r="R5" s="190">
        <v>2015</v>
      </c>
      <c r="S5" s="190">
        <v>2016</v>
      </c>
      <c r="T5" s="190">
        <v>2017</v>
      </c>
      <c r="U5" s="190">
        <v>2018</v>
      </c>
      <c r="V5" s="190">
        <v>2019</v>
      </c>
      <c r="W5" s="190">
        <v>2020</v>
      </c>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row>
    <row r="6" spans="2:54" ht="19.899999999999999" customHeight="1">
      <c r="B6" s="39"/>
      <c r="C6" s="39"/>
      <c r="D6" s="53"/>
      <c r="E6" s="53"/>
      <c r="F6" s="53"/>
      <c r="G6" s="49"/>
      <c r="H6" s="49"/>
      <c r="I6" s="49"/>
      <c r="J6" s="49"/>
      <c r="K6" s="49"/>
    </row>
    <row r="7" spans="2:54" ht="19.899999999999999" customHeight="1">
      <c r="B7" s="65" t="s">
        <v>87</v>
      </c>
      <c r="C7" s="39"/>
      <c r="D7" s="43">
        <f>+D8+D9</f>
        <v>-21435.4</v>
      </c>
      <c r="E7" s="43">
        <f>+E8+E9</f>
        <v>-22149.4</v>
      </c>
      <c r="F7" s="43">
        <f>+F8+F9</f>
        <v>-23579.100000000002</v>
      </c>
      <c r="G7" s="43">
        <f>+G8+G9</f>
        <v>-20768.5</v>
      </c>
      <c r="H7" s="43">
        <f>+H8+H9</f>
        <v>-20545.5</v>
      </c>
      <c r="I7" s="43">
        <v>-17748.499999999996</v>
      </c>
      <c r="J7" s="43">
        <v>-16333.000000000004</v>
      </c>
      <c r="K7" s="43">
        <v>-17530.464076999997</v>
      </c>
      <c r="L7" s="43">
        <v>-7360.8789430000033</v>
      </c>
      <c r="M7" s="43">
        <v>-3391.8999999999942</v>
      </c>
      <c r="N7" s="43">
        <v>-1794.5878389999998</v>
      </c>
      <c r="O7" s="43">
        <v>-2117.975056999996</v>
      </c>
      <c r="P7" s="43">
        <v>462.0579429999998</v>
      </c>
      <c r="Q7" s="43">
        <v>6951.126228000001</v>
      </c>
      <c r="R7" s="43">
        <v>21379.378779000006</v>
      </c>
      <c r="S7" s="43">
        <v>21393.62902</v>
      </c>
      <c r="T7" s="43">
        <v>32157.154051999998</v>
      </c>
      <c r="U7" s="43">
        <v>11631.401530000003</v>
      </c>
      <c r="V7" s="43">
        <v>17241.805752</v>
      </c>
      <c r="W7" s="43">
        <v>47741.497369999997</v>
      </c>
      <c r="X7" s="172"/>
      <c r="Y7" s="172"/>
      <c r="Z7" s="172"/>
      <c r="AA7" s="172"/>
      <c r="AB7" s="172"/>
      <c r="AC7" s="172"/>
      <c r="AD7" s="172"/>
      <c r="AE7" s="172"/>
      <c r="AF7" s="172"/>
      <c r="AG7" s="172"/>
      <c r="AH7" s="172"/>
      <c r="AI7" s="172"/>
      <c r="AJ7" s="172"/>
      <c r="AK7" s="172"/>
      <c r="AL7" s="172"/>
      <c r="AM7" s="172"/>
      <c r="AN7" s="172"/>
      <c r="AO7" s="172"/>
      <c r="AP7" s="172"/>
      <c r="AQ7" s="172"/>
      <c r="AR7" s="172"/>
      <c r="AS7" s="172"/>
      <c r="AT7" s="172"/>
    </row>
    <row r="8" spans="2:54" ht="19.899999999999999" customHeight="1">
      <c r="B8" s="50" t="s">
        <v>88</v>
      </c>
      <c r="C8" s="40"/>
      <c r="D8" s="56">
        <v>7729.4</v>
      </c>
      <c r="E8" s="56">
        <v>9438.2999999999993</v>
      </c>
      <c r="F8" s="56">
        <v>11073.2</v>
      </c>
      <c r="G8" s="56">
        <v>14383.6</v>
      </c>
      <c r="H8" s="56">
        <v>15890.9</v>
      </c>
      <c r="I8" s="56">
        <v>19260.7</v>
      </c>
      <c r="J8" s="56">
        <v>23638.799999999999</v>
      </c>
      <c r="K8" s="56">
        <v>25293.733235</v>
      </c>
      <c r="L8" s="56">
        <v>35591.914390999998</v>
      </c>
      <c r="M8" s="56">
        <v>42063.3</v>
      </c>
      <c r="N8" s="56">
        <v>46206.202899999997</v>
      </c>
      <c r="O8" s="56">
        <v>48151.124943000003</v>
      </c>
      <c r="P8" s="56">
        <v>53568.004242000003</v>
      </c>
      <c r="Q8" s="56">
        <v>63193.719100000002</v>
      </c>
      <c r="R8" s="56">
        <v>72529.517118000003</v>
      </c>
      <c r="S8" s="56">
        <v>77569.292912999997</v>
      </c>
      <c r="T8" s="56">
        <v>91017.781508</v>
      </c>
      <c r="U8" s="56">
        <v>78877.180015000005</v>
      </c>
      <c r="V8" s="56">
        <v>86222.674325</v>
      </c>
      <c r="W8" s="56">
        <v>116265.377379</v>
      </c>
      <c r="X8" s="172"/>
      <c r="Y8" s="172"/>
      <c r="Z8" s="172"/>
      <c r="AA8" s="172"/>
      <c r="AB8" s="172"/>
      <c r="AC8" s="172"/>
      <c r="AD8" s="172"/>
      <c r="AE8" s="172"/>
      <c r="AF8" s="172"/>
      <c r="AG8" s="172"/>
      <c r="AH8" s="172"/>
      <c r="AI8" s="172"/>
      <c r="AJ8" s="172"/>
      <c r="AK8" s="172"/>
      <c r="AL8" s="172"/>
      <c r="AM8" s="172"/>
      <c r="AN8" s="172"/>
      <c r="AO8" s="172"/>
      <c r="AP8" s="172"/>
      <c r="AQ8" s="172"/>
      <c r="AR8" s="172"/>
      <c r="AS8" s="172"/>
      <c r="AT8" s="172"/>
    </row>
    <row r="9" spans="2:54" ht="19.899999999999999" customHeight="1">
      <c r="B9" s="50" t="s">
        <v>132</v>
      </c>
      <c r="C9" s="40"/>
      <c r="D9" s="56">
        <v>-29164.799999999999</v>
      </c>
      <c r="E9" s="56">
        <v>-31587.7</v>
      </c>
      <c r="F9" s="56">
        <v>-34652.300000000003</v>
      </c>
      <c r="G9" s="56">
        <v>-35152.1</v>
      </c>
      <c r="H9" s="56">
        <v>-36436.400000000001</v>
      </c>
      <c r="I9" s="56">
        <v>-37009.199999999997</v>
      </c>
      <c r="J9" s="56">
        <v>-39971.800000000003</v>
      </c>
      <c r="K9" s="56">
        <v>-42824.197311999997</v>
      </c>
      <c r="L9" s="56">
        <v>-42952.793334000002</v>
      </c>
      <c r="M9" s="56">
        <v>-45455.199999999997</v>
      </c>
      <c r="N9" s="56">
        <v>-48000.790738999996</v>
      </c>
      <c r="O9" s="56">
        <v>-50269.1</v>
      </c>
      <c r="P9" s="56">
        <v>-53105.946299000003</v>
      </c>
      <c r="Q9" s="56">
        <v>-56242.592872000001</v>
      </c>
      <c r="R9" s="56">
        <v>-51150.138338999997</v>
      </c>
      <c r="S9" s="56">
        <v>-56175.663892999997</v>
      </c>
      <c r="T9" s="56">
        <v>-58860.627456000002</v>
      </c>
      <c r="U9" s="56">
        <v>-67245.778485000003</v>
      </c>
      <c r="V9" s="56">
        <v>-68980.868573</v>
      </c>
      <c r="W9" s="56">
        <v>-68523.880009</v>
      </c>
      <c r="X9" s="172"/>
      <c r="Y9" s="172"/>
      <c r="Z9" s="172"/>
      <c r="AA9" s="172"/>
      <c r="AB9" s="172"/>
      <c r="AC9" s="172"/>
      <c r="AD9" s="172"/>
      <c r="AE9" s="172"/>
      <c r="AF9" s="172"/>
      <c r="AG9" s="172"/>
      <c r="AH9" s="172"/>
      <c r="AI9" s="172"/>
      <c r="AJ9" s="172"/>
      <c r="AK9" s="172"/>
      <c r="AL9" s="172"/>
      <c r="AM9" s="172"/>
      <c r="AN9" s="172"/>
      <c r="AO9" s="172"/>
      <c r="AP9" s="172"/>
      <c r="AQ9" s="172"/>
      <c r="AR9" s="172"/>
      <c r="AS9" s="172"/>
      <c r="AT9" s="172"/>
    </row>
    <row r="10" spans="2:54" ht="19.899999999999999" customHeight="1">
      <c r="B10" s="50" t="s">
        <v>86</v>
      </c>
      <c r="C10" s="40"/>
      <c r="D10" s="56"/>
      <c r="E10" s="56"/>
      <c r="F10" s="56"/>
      <c r="G10" s="56"/>
      <c r="H10" s="56"/>
      <c r="I10" s="56"/>
      <c r="J10" s="56"/>
      <c r="K10" s="56"/>
      <c r="L10" s="56"/>
      <c r="M10" s="56"/>
      <c r="N10" s="56"/>
      <c r="O10" s="56"/>
      <c r="P10" s="56"/>
      <c r="Q10" s="56"/>
      <c r="R10" s="56"/>
      <c r="S10" s="56"/>
      <c r="T10" s="56"/>
      <c r="U10" s="56"/>
      <c r="V10" s="56"/>
      <c r="W10" s="56"/>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row>
    <row r="11" spans="2:54" ht="19.899999999999999" customHeight="1">
      <c r="B11" s="65" t="s">
        <v>90</v>
      </c>
      <c r="C11" s="39"/>
      <c r="D11" s="43">
        <f>+D31-D7</f>
        <v>36563.300000000003</v>
      </c>
      <c r="E11" s="43">
        <f>+E31-E7</f>
        <v>38946.184399999998</v>
      </c>
      <c r="F11" s="43">
        <f>+F31-F7</f>
        <v>40282.699999999997</v>
      </c>
      <c r="G11" s="43">
        <f>+G31-G7</f>
        <v>37318.800000000003</v>
      </c>
      <c r="H11" s="43">
        <f>+H31-H7</f>
        <v>37785.4</v>
      </c>
      <c r="I11" s="43">
        <v>35862.699999999997</v>
      </c>
      <c r="J11" s="43">
        <v>35109.699999999997</v>
      </c>
      <c r="K11" s="43">
        <v>38610.464076999997</v>
      </c>
      <c r="L11" s="43">
        <v>34833.778943000005</v>
      </c>
      <c r="M11" s="43">
        <v>37706.507899999997</v>
      </c>
      <c r="N11" s="43">
        <v>38288.690559000002</v>
      </c>
      <c r="O11" s="43">
        <v>38067.563284999997</v>
      </c>
      <c r="P11" s="43">
        <v>40842.998964999999</v>
      </c>
      <c r="Q11" s="43">
        <v>41646.528501000001</v>
      </c>
      <c r="R11" s="43">
        <v>34411.778633999995</v>
      </c>
      <c r="S11" s="43">
        <v>35843.210969</v>
      </c>
      <c r="T11" s="43">
        <v>31918.057315999999</v>
      </c>
      <c r="U11" s="43">
        <v>49786.686865999996</v>
      </c>
      <c r="V11" s="43">
        <v>44211.784981999997</v>
      </c>
      <c r="W11" s="43">
        <v>34200.317282000004</v>
      </c>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row>
    <row r="12" spans="2:54" ht="19.899999999999999" customHeight="1">
      <c r="B12" s="50" t="s">
        <v>91</v>
      </c>
      <c r="C12" s="40"/>
      <c r="D12" s="56">
        <f>+D13</f>
        <v>42553.2</v>
      </c>
      <c r="E12" s="56">
        <f>+E13</f>
        <v>42689.7</v>
      </c>
      <c r="F12" s="56">
        <f>+F13</f>
        <v>43116.9</v>
      </c>
      <c r="G12" s="56">
        <f>+G13</f>
        <v>40124</v>
      </c>
      <c r="H12" s="56">
        <f>+H13</f>
        <v>40527.200000000004</v>
      </c>
      <c r="I12" s="56">
        <v>38593.600000000006</v>
      </c>
      <c r="J12" s="56">
        <v>37853.399999999994</v>
      </c>
      <c r="K12" s="56">
        <v>40109.400000000009</v>
      </c>
      <c r="L12" s="56">
        <v>42435.700000000004</v>
      </c>
      <c r="M12" s="56">
        <v>42715.600000000006</v>
      </c>
      <c r="N12" s="56">
        <v>43203.828018</v>
      </c>
      <c r="O12" s="56">
        <v>42034.028099999996</v>
      </c>
      <c r="P12" s="56">
        <v>44326.014021000003</v>
      </c>
      <c r="Q12" s="56">
        <v>39272.212152</v>
      </c>
      <c r="R12" s="56">
        <v>37165.058107999997</v>
      </c>
      <c r="S12" s="56">
        <v>36722.540159999997</v>
      </c>
      <c r="T12" s="56">
        <v>31570.325790999999</v>
      </c>
      <c r="U12" s="56">
        <v>40863.801679999997</v>
      </c>
      <c r="V12" s="56">
        <v>39371.903068999993</v>
      </c>
      <c r="W12" s="56">
        <v>30978.774672000003</v>
      </c>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row>
    <row r="13" spans="2:54" ht="19.899999999999999" customHeight="1">
      <c r="B13" s="50" t="s">
        <v>133</v>
      </c>
      <c r="C13" s="40"/>
      <c r="D13" s="56">
        <f>+D14+D18</f>
        <v>42553.2</v>
      </c>
      <c r="E13" s="56">
        <f>+E14+E18</f>
        <v>42689.7</v>
      </c>
      <c r="F13" s="56">
        <f>+F14+F18</f>
        <v>43116.9</v>
      </c>
      <c r="G13" s="56">
        <f>+G14+G18</f>
        <v>40124</v>
      </c>
      <c r="H13" s="56">
        <f>+H14+H18</f>
        <v>40527.200000000004</v>
      </c>
      <c r="I13" s="56">
        <v>38593.600000000006</v>
      </c>
      <c r="J13" s="56">
        <v>37853.399999999994</v>
      </c>
      <c r="K13" s="56">
        <v>40109.400000000009</v>
      </c>
      <c r="L13" s="56">
        <v>42435.700000000004</v>
      </c>
      <c r="M13" s="56">
        <v>42715.600000000006</v>
      </c>
      <c r="N13" s="56">
        <v>43203.828018</v>
      </c>
      <c r="O13" s="56">
        <v>42034.028099999996</v>
      </c>
      <c r="P13" s="56">
        <v>44326.014021000003</v>
      </c>
      <c r="Q13" s="56">
        <v>39272.212152</v>
      </c>
      <c r="R13" s="56">
        <v>37165.058107999997</v>
      </c>
      <c r="S13" s="56">
        <v>36722.540159999997</v>
      </c>
      <c r="T13" s="56">
        <v>31570.325790999999</v>
      </c>
      <c r="U13" s="56">
        <v>40863.801679999997</v>
      </c>
      <c r="V13" s="56">
        <v>39371.903068999993</v>
      </c>
      <c r="W13" s="56">
        <v>30978.774672000003</v>
      </c>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row>
    <row r="14" spans="2:54" ht="19.899999999999999" customHeight="1">
      <c r="B14" s="50" t="s">
        <v>92</v>
      </c>
      <c r="C14" s="40"/>
      <c r="D14" s="56">
        <f>+D15+D16+D17</f>
        <v>43295.6</v>
      </c>
      <c r="E14" s="56">
        <f>+E15+E16+E17</f>
        <v>44777</v>
      </c>
      <c r="F14" s="56">
        <f>+F15+F16+F17</f>
        <v>46585</v>
      </c>
      <c r="G14" s="56">
        <f>+G15+G16+G17</f>
        <v>46378.5</v>
      </c>
      <c r="H14" s="56">
        <f>+H15+H16+H17</f>
        <v>47983.600000000006</v>
      </c>
      <c r="I14" s="56">
        <v>46824.400000000009</v>
      </c>
      <c r="J14" s="56">
        <v>48842.6</v>
      </c>
      <c r="K14" s="56">
        <v>50544.600000000006</v>
      </c>
      <c r="L14" s="56">
        <v>53412.200000000004</v>
      </c>
      <c r="M14" s="56">
        <v>53139.3</v>
      </c>
      <c r="N14" s="56">
        <v>54856.9784</v>
      </c>
      <c r="O14" s="56">
        <v>56086.300199999998</v>
      </c>
      <c r="P14" s="56">
        <v>57506.890325</v>
      </c>
      <c r="Q14" s="56">
        <v>55284.333834999998</v>
      </c>
      <c r="R14" s="56">
        <v>55494.390014999997</v>
      </c>
      <c r="S14" s="56">
        <v>55630.146027000003</v>
      </c>
      <c r="T14" s="56">
        <v>55044.507990999999</v>
      </c>
      <c r="U14" s="56">
        <v>54984.287844999999</v>
      </c>
      <c r="V14" s="56">
        <v>55216.556499999992</v>
      </c>
      <c r="W14" s="56">
        <v>55187.614311000005</v>
      </c>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row>
    <row r="15" spans="2:54" ht="19.899999999999999" customHeight="1">
      <c r="B15" s="50" t="s">
        <v>93</v>
      </c>
      <c r="C15" s="40"/>
      <c r="D15" s="56">
        <v>31486.7</v>
      </c>
      <c r="E15" s="56">
        <v>31135.9</v>
      </c>
      <c r="F15" s="56">
        <v>34119</v>
      </c>
      <c r="G15" s="56">
        <v>33304.699999999997</v>
      </c>
      <c r="H15" s="56">
        <v>34580.5</v>
      </c>
      <c r="I15" s="56">
        <v>33130.400000000001</v>
      </c>
      <c r="J15" s="56">
        <v>34127.5</v>
      </c>
      <c r="K15" s="56">
        <v>34019.4</v>
      </c>
      <c r="L15" s="56">
        <v>36672.400000000001</v>
      </c>
      <c r="M15" s="56">
        <v>35566.1</v>
      </c>
      <c r="N15" s="56">
        <v>21604.150900000001</v>
      </c>
      <c r="O15" s="56">
        <v>21128.271700000001</v>
      </c>
      <c r="P15" s="56">
        <v>21356.336151</v>
      </c>
      <c r="Q15" s="56">
        <v>21653.214934</v>
      </c>
      <c r="R15" s="56">
        <v>21527.002912</v>
      </c>
      <c r="S15" s="56">
        <v>21477.101255000001</v>
      </c>
      <c r="T15" s="56">
        <v>21059.167528999998</v>
      </c>
      <c r="U15" s="56">
        <v>20905.385656999999</v>
      </c>
      <c r="V15" s="56">
        <v>20905.956859999998</v>
      </c>
      <c r="W15" s="56">
        <v>20881.748952000002</v>
      </c>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row>
    <row r="16" spans="2:54" ht="19.899999999999999" customHeight="1">
      <c r="B16" s="50" t="s">
        <v>134</v>
      </c>
      <c r="C16" s="40"/>
      <c r="D16" s="56">
        <v>2176.9</v>
      </c>
      <c r="E16" s="56">
        <v>2088.8000000000002</v>
      </c>
      <c r="F16" s="56">
        <v>2143.1</v>
      </c>
      <c r="G16" s="56">
        <v>2350.6</v>
      </c>
      <c r="H16" s="56">
        <v>2659.8</v>
      </c>
      <c r="I16" s="56">
        <v>3063.8</v>
      </c>
      <c r="J16" s="56">
        <v>3674</v>
      </c>
      <c r="K16" s="56">
        <v>4108.8</v>
      </c>
      <c r="L16" s="56">
        <v>4576.8999999999996</v>
      </c>
      <c r="M16" s="56">
        <v>5038.3999999999996</v>
      </c>
      <c r="N16" s="56">
        <v>487.14350000000002</v>
      </c>
      <c r="O16" s="56">
        <v>530.08900000000006</v>
      </c>
      <c r="P16" s="56">
        <v>576.32990600000005</v>
      </c>
      <c r="Q16" s="56">
        <v>511.40027800000001</v>
      </c>
      <c r="R16" s="56">
        <v>559.31817899999999</v>
      </c>
      <c r="S16" s="56">
        <v>547.82724399999995</v>
      </c>
      <c r="T16" s="56">
        <v>430.44057800000002</v>
      </c>
      <c r="U16" s="56">
        <v>352.64055200000001</v>
      </c>
      <c r="V16" s="56">
        <v>365.32211799999999</v>
      </c>
      <c r="W16" s="56">
        <v>362.83128399999998</v>
      </c>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row>
    <row r="17" spans="2:46" ht="19.899999999999999" customHeight="1">
      <c r="B17" s="50" t="s">
        <v>95</v>
      </c>
      <c r="C17" s="40"/>
      <c r="D17" s="56">
        <v>9632</v>
      </c>
      <c r="E17" s="56">
        <v>11552.3</v>
      </c>
      <c r="F17" s="56">
        <v>10322.9</v>
      </c>
      <c r="G17" s="56">
        <v>10723.2</v>
      </c>
      <c r="H17" s="56">
        <v>10743.3</v>
      </c>
      <c r="I17" s="56">
        <v>10630.2</v>
      </c>
      <c r="J17" s="56">
        <v>11041.1</v>
      </c>
      <c r="K17" s="56">
        <v>12416.4</v>
      </c>
      <c r="L17" s="56">
        <v>12162.9</v>
      </c>
      <c r="M17" s="56">
        <v>12534.8</v>
      </c>
      <c r="N17" s="56">
        <v>32765.684000000001</v>
      </c>
      <c r="O17" s="56">
        <v>34427.9395</v>
      </c>
      <c r="P17" s="56">
        <v>35574.224267999998</v>
      </c>
      <c r="Q17" s="56">
        <v>33119.718623000001</v>
      </c>
      <c r="R17" s="56">
        <v>33408.068923999999</v>
      </c>
      <c r="S17" s="56">
        <v>33605.217528000001</v>
      </c>
      <c r="T17" s="56">
        <v>33554.899883999999</v>
      </c>
      <c r="U17" s="56">
        <v>33726.261636000003</v>
      </c>
      <c r="V17" s="56">
        <v>33945.277521999997</v>
      </c>
      <c r="W17" s="56">
        <v>33943.034075000003</v>
      </c>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row>
    <row r="18" spans="2:46" ht="19.899999999999999" customHeight="1">
      <c r="B18" s="50" t="s">
        <v>96</v>
      </c>
      <c r="C18" s="40"/>
      <c r="D18" s="56">
        <f>+D19+D20+D21</f>
        <v>-742.4</v>
      </c>
      <c r="E18" s="56">
        <f>+E19+E20+E21</f>
        <v>-2087.3000000000002</v>
      </c>
      <c r="F18" s="56">
        <f>+F19+F20+F21</f>
        <v>-3468.1</v>
      </c>
      <c r="G18" s="56">
        <f>+G19+G20+G21</f>
        <v>-6254.5</v>
      </c>
      <c r="H18" s="56">
        <f>+H19+H20+H21</f>
        <v>-7456.4</v>
      </c>
      <c r="I18" s="56">
        <v>-8230.7999999999993</v>
      </c>
      <c r="J18" s="56">
        <v>-10989.2</v>
      </c>
      <c r="K18" s="56">
        <v>-10435.200000000001</v>
      </c>
      <c r="L18" s="56">
        <v>-10976.5</v>
      </c>
      <c r="M18" s="56">
        <v>-10423.700000000001</v>
      </c>
      <c r="N18" s="56">
        <v>-11653.150382</v>
      </c>
      <c r="O18" s="56">
        <v>-14052.2721</v>
      </c>
      <c r="P18" s="56">
        <v>-13180.876303999999</v>
      </c>
      <c r="Q18" s="56">
        <v>-16012.121682999999</v>
      </c>
      <c r="R18" s="56">
        <v>-18329.331907</v>
      </c>
      <c r="S18" s="56">
        <v>-18907.605866999998</v>
      </c>
      <c r="T18" s="56">
        <v>-23474.182199999999</v>
      </c>
      <c r="U18" s="56">
        <v>-14120.486165</v>
      </c>
      <c r="V18" s="56">
        <v>-15844.653431000001</v>
      </c>
      <c r="W18" s="56">
        <v>-24208.839639000002</v>
      </c>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row>
    <row r="19" spans="2:46" ht="19.899999999999999" customHeight="1">
      <c r="B19" s="50" t="s">
        <v>118</v>
      </c>
      <c r="C19" s="40"/>
      <c r="D19" s="56">
        <v>-550.29999999999995</v>
      </c>
      <c r="E19" s="56">
        <v>-1008.3</v>
      </c>
      <c r="F19" s="56">
        <v>-1226.9000000000001</v>
      </c>
      <c r="G19" s="56">
        <v>-2333.1</v>
      </c>
      <c r="H19" s="56">
        <v>-3192.1</v>
      </c>
      <c r="I19" s="56">
        <v>-3622.9</v>
      </c>
      <c r="J19" s="56">
        <v>-4310.2</v>
      </c>
      <c r="K19" s="56">
        <v>-4619.6000000000004</v>
      </c>
      <c r="L19" s="56">
        <v>-4840.1000000000004</v>
      </c>
      <c r="M19" s="56">
        <v>-6827.6</v>
      </c>
      <c r="N19" s="56">
        <v>-7906.3585000000003</v>
      </c>
      <c r="O19" s="56">
        <v>-10136.393</v>
      </c>
      <c r="P19" s="56">
        <v>-9044.9645330000003</v>
      </c>
      <c r="Q19" s="56">
        <v>-11155.122426</v>
      </c>
      <c r="R19" s="56">
        <v>-13233.912127</v>
      </c>
      <c r="S19" s="56">
        <v>-13019.071067999999</v>
      </c>
      <c r="T19" s="56">
        <v>-17586.598521</v>
      </c>
      <c r="U19" s="56">
        <v>-12303.127297000001</v>
      </c>
      <c r="V19" s="56">
        <v>-14175.101049999999</v>
      </c>
      <c r="W19" s="56">
        <v>-22472.793664000001</v>
      </c>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row>
    <row r="20" spans="2:46" ht="19.899999999999999" customHeight="1">
      <c r="B20" s="50" t="s">
        <v>98</v>
      </c>
      <c r="C20" s="40"/>
      <c r="D20" s="56">
        <v>-43.2</v>
      </c>
      <c r="E20" s="56">
        <v>-23.9</v>
      </c>
      <c r="F20" s="56">
        <v>-13.5</v>
      </c>
      <c r="G20" s="56">
        <v>-19.3</v>
      </c>
      <c r="H20" s="56">
        <v>-31.8</v>
      </c>
      <c r="I20" s="56">
        <v>-16.100000000000001</v>
      </c>
      <c r="J20" s="56">
        <v>-2.8</v>
      </c>
      <c r="K20" s="56">
        <v>-11.1</v>
      </c>
      <c r="L20" s="56">
        <v>-9.4</v>
      </c>
      <c r="M20" s="56">
        <v>-9.6</v>
      </c>
      <c r="N20" s="56">
        <v>-5.7299999999999997E-2</v>
      </c>
      <c r="O20" s="56">
        <v>0</v>
      </c>
      <c r="P20" s="56">
        <v>0</v>
      </c>
      <c r="Q20" s="56">
        <v>-9.5840000000000005E-3</v>
      </c>
      <c r="R20" s="56">
        <v>-2.5384E-2</v>
      </c>
      <c r="S20" s="56">
        <v>0</v>
      </c>
      <c r="T20" s="56">
        <v>0</v>
      </c>
      <c r="U20" s="56">
        <v>-3.491047</v>
      </c>
      <c r="V20" s="56">
        <v>-48.490335999999999</v>
      </c>
      <c r="W20" s="56">
        <v>-51.702855999999997</v>
      </c>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row>
    <row r="21" spans="2:46" ht="19.899999999999999" customHeight="1">
      <c r="B21" s="50" t="s">
        <v>395</v>
      </c>
      <c r="C21" s="40"/>
      <c r="D21" s="56">
        <v>-148.9</v>
      </c>
      <c r="E21" s="56">
        <v>-1055.0999999999999</v>
      </c>
      <c r="F21" s="56">
        <v>-2227.6999999999998</v>
      </c>
      <c r="G21" s="56">
        <v>-3902.1</v>
      </c>
      <c r="H21" s="56">
        <v>-4232.5</v>
      </c>
      <c r="I21" s="56">
        <v>-4591.8</v>
      </c>
      <c r="J21" s="56">
        <v>-6676.2</v>
      </c>
      <c r="K21" s="56">
        <v>-5804.5</v>
      </c>
      <c r="L21" s="56">
        <v>-6127</v>
      </c>
      <c r="M21" s="56">
        <v>-3586.5</v>
      </c>
      <c r="N21" s="56">
        <v>-3746.734582</v>
      </c>
      <c r="O21" s="56">
        <v>-3915.8791000000001</v>
      </c>
      <c r="P21" s="56">
        <v>-4135.911771</v>
      </c>
      <c r="Q21" s="56">
        <v>-4856.989673</v>
      </c>
      <c r="R21" s="56">
        <v>-5095.3943959999997</v>
      </c>
      <c r="S21" s="56">
        <v>-5888.534799</v>
      </c>
      <c r="T21" s="56">
        <v>-5887.5836790000003</v>
      </c>
      <c r="U21" s="56">
        <v>-1813.867821</v>
      </c>
      <c r="V21" s="56">
        <v>-1621.0620449999999</v>
      </c>
      <c r="W21" s="56">
        <v>-1684.3431189999999</v>
      </c>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row>
    <row r="22" spans="2:46" ht="19.899999999999999" customHeight="1">
      <c r="B22" s="50" t="s">
        <v>135</v>
      </c>
      <c r="C22" s="40"/>
      <c r="D22" s="56">
        <v>124.6</v>
      </c>
      <c r="E22" s="56">
        <v>134.69999999999999</v>
      </c>
      <c r="F22" s="56">
        <v>50.4</v>
      </c>
      <c r="G22" s="56">
        <v>260</v>
      </c>
      <c r="H22" s="56">
        <v>260</v>
      </c>
      <c r="I22" s="56">
        <v>260</v>
      </c>
      <c r="J22" s="56">
        <v>260</v>
      </c>
      <c r="K22" s="56">
        <v>260</v>
      </c>
      <c r="L22" s="56">
        <v>260</v>
      </c>
      <c r="M22" s="56">
        <v>260</v>
      </c>
      <c r="N22" s="56">
        <v>260.102236</v>
      </c>
      <c r="O22" s="56">
        <v>260</v>
      </c>
      <c r="P22" s="56">
        <v>260.065404</v>
      </c>
      <c r="Q22" s="56">
        <v>369.33172100000002</v>
      </c>
      <c r="R22" s="56">
        <v>369.33172100000002</v>
      </c>
      <c r="S22" s="56">
        <v>369.33172100000002</v>
      </c>
      <c r="T22" s="56">
        <v>260.03985899999998</v>
      </c>
      <c r="U22" s="56">
        <v>260.03985899999998</v>
      </c>
      <c r="V22" s="56">
        <v>260.03985899999998</v>
      </c>
      <c r="W22" s="56">
        <v>260.03985899999998</v>
      </c>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row>
    <row r="23" spans="2:46" ht="19.899999999999999" customHeight="1">
      <c r="B23" s="50" t="s">
        <v>136</v>
      </c>
      <c r="C23" s="40"/>
      <c r="D23" s="56">
        <v>434.5</v>
      </c>
      <c r="E23" s="56">
        <v>10.6</v>
      </c>
      <c r="F23" s="56">
        <v>1.2</v>
      </c>
      <c r="G23" s="56">
        <v>0.3</v>
      </c>
      <c r="H23" s="56">
        <v>0.6</v>
      </c>
      <c r="I23" s="56">
        <v>0</v>
      </c>
      <c r="J23" s="56">
        <v>0</v>
      </c>
      <c r="K23" s="56">
        <v>0</v>
      </c>
      <c r="L23" s="56">
        <v>0</v>
      </c>
      <c r="M23" s="56">
        <v>0</v>
      </c>
      <c r="N23" s="56">
        <v>0</v>
      </c>
      <c r="O23" s="56">
        <v>0</v>
      </c>
      <c r="P23" s="56">
        <v>0</v>
      </c>
      <c r="Q23" s="56">
        <v>0</v>
      </c>
      <c r="R23" s="56">
        <v>0</v>
      </c>
      <c r="S23" s="56">
        <v>1.4995480000000001</v>
      </c>
      <c r="T23" s="56">
        <v>62.899774000000001</v>
      </c>
      <c r="U23" s="56">
        <v>8027.121975</v>
      </c>
      <c r="V23" s="56">
        <v>3081.6344020000001</v>
      </c>
      <c r="W23" s="56">
        <v>3.476979</v>
      </c>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row>
    <row r="24" spans="2:46" ht="19.899999999999999" customHeight="1">
      <c r="B24" s="50" t="s">
        <v>101</v>
      </c>
      <c r="C24" s="40"/>
      <c r="D24" s="56">
        <v>34.6</v>
      </c>
      <c r="E24" s="56">
        <v>36.5</v>
      </c>
      <c r="F24" s="56">
        <v>40</v>
      </c>
      <c r="G24" s="56">
        <v>57.2</v>
      </c>
      <c r="H24" s="56">
        <v>74.5</v>
      </c>
      <c r="I24" s="56">
        <v>88.8</v>
      </c>
      <c r="J24" s="56">
        <v>91.6</v>
      </c>
      <c r="K24" s="56">
        <v>100.6</v>
      </c>
      <c r="L24" s="56">
        <v>107.1</v>
      </c>
      <c r="M24" s="56">
        <v>107.7</v>
      </c>
      <c r="N24" s="56">
        <v>99.523222000000004</v>
      </c>
      <c r="O24" s="56">
        <v>101.5236</v>
      </c>
      <c r="P24" s="56">
        <v>113.174402</v>
      </c>
      <c r="Q24" s="56">
        <v>108.17344300000001</v>
      </c>
      <c r="R24" s="56">
        <v>85.825407999999996</v>
      </c>
      <c r="S24" s="56">
        <v>71.103290999999999</v>
      </c>
      <c r="T24" s="56">
        <v>62.484057999999997</v>
      </c>
      <c r="U24" s="56">
        <v>57.132047</v>
      </c>
      <c r="V24" s="56">
        <v>59.28031</v>
      </c>
      <c r="W24" s="56">
        <v>53.537613999999998</v>
      </c>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row>
    <row r="25" spans="2:46" ht="19.899999999999999" customHeight="1">
      <c r="B25" s="50" t="s">
        <v>120</v>
      </c>
      <c r="C25" s="40"/>
      <c r="D25" s="56">
        <v>0</v>
      </c>
      <c r="E25" s="56">
        <v>0</v>
      </c>
      <c r="F25" s="129">
        <v>0</v>
      </c>
      <c r="G25" s="129">
        <v>0</v>
      </c>
      <c r="H25" s="129">
        <v>0</v>
      </c>
      <c r="I25" s="129">
        <v>0</v>
      </c>
      <c r="J25" s="129">
        <v>0</v>
      </c>
      <c r="K25" s="129">
        <v>0</v>
      </c>
      <c r="L25" s="129">
        <v>0</v>
      </c>
      <c r="M25" s="129">
        <v>0</v>
      </c>
      <c r="N25" s="129">
        <v>0</v>
      </c>
      <c r="O25" s="129">
        <v>0</v>
      </c>
      <c r="P25" s="129">
        <v>0</v>
      </c>
      <c r="Q25" s="129">
        <v>0</v>
      </c>
      <c r="R25" s="129">
        <v>0</v>
      </c>
      <c r="S25" s="129">
        <v>0</v>
      </c>
      <c r="T25" s="129">
        <v>0</v>
      </c>
      <c r="U25" s="129">
        <v>0</v>
      </c>
      <c r="V25" s="129">
        <v>0</v>
      </c>
      <c r="W25" s="129">
        <v>0</v>
      </c>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row>
    <row r="26" spans="2:46" ht="19.899999999999999" customHeight="1">
      <c r="B26" s="50" t="s">
        <v>121</v>
      </c>
      <c r="C26" s="40"/>
      <c r="D26" s="56">
        <v>-419.8</v>
      </c>
      <c r="E26" s="56">
        <v>-623.29999999999995</v>
      </c>
      <c r="F26" s="129">
        <v>0</v>
      </c>
      <c r="G26" s="129">
        <v>0</v>
      </c>
      <c r="H26" s="129">
        <v>0</v>
      </c>
      <c r="I26" s="129">
        <v>0</v>
      </c>
      <c r="J26" s="129">
        <v>0</v>
      </c>
      <c r="K26" s="129">
        <v>0</v>
      </c>
      <c r="L26" s="129">
        <v>0</v>
      </c>
      <c r="M26" s="129">
        <v>0</v>
      </c>
      <c r="N26" s="129">
        <v>0</v>
      </c>
      <c r="O26" s="129">
        <v>0</v>
      </c>
      <c r="P26" s="129">
        <v>0</v>
      </c>
      <c r="Q26" s="129">
        <v>0</v>
      </c>
      <c r="R26" s="129">
        <v>0</v>
      </c>
      <c r="S26" s="129">
        <v>0</v>
      </c>
      <c r="T26" s="129">
        <v>0</v>
      </c>
      <c r="U26" s="129">
        <v>0</v>
      </c>
      <c r="V26" s="129">
        <v>0</v>
      </c>
      <c r="W26" s="129">
        <v>0</v>
      </c>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row>
    <row r="27" spans="2:46" ht="19.899999999999999" customHeight="1">
      <c r="B27" s="50" t="s">
        <v>122</v>
      </c>
      <c r="C27" s="40"/>
      <c r="D27" s="56">
        <v>-7505.5</v>
      </c>
      <c r="E27" s="56">
        <v>-6551.2</v>
      </c>
      <c r="F27" s="129">
        <v>0</v>
      </c>
      <c r="G27" s="129">
        <v>0</v>
      </c>
      <c r="H27" s="129">
        <v>0</v>
      </c>
      <c r="I27" s="129">
        <v>0</v>
      </c>
      <c r="J27" s="129">
        <v>0</v>
      </c>
      <c r="K27" s="129">
        <v>0</v>
      </c>
      <c r="L27" s="129">
        <v>0</v>
      </c>
      <c r="M27" s="129">
        <v>0</v>
      </c>
      <c r="N27" s="129">
        <v>0</v>
      </c>
      <c r="O27" s="129">
        <v>0</v>
      </c>
      <c r="P27" s="129">
        <v>0</v>
      </c>
      <c r="Q27" s="129">
        <v>0</v>
      </c>
      <c r="R27" s="129">
        <v>0</v>
      </c>
      <c r="S27" s="129">
        <v>0</v>
      </c>
      <c r="T27" s="129">
        <v>0</v>
      </c>
      <c r="U27" s="129">
        <v>0</v>
      </c>
      <c r="V27" s="129">
        <v>0</v>
      </c>
      <c r="W27" s="129">
        <v>0</v>
      </c>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row>
    <row r="28" spans="2:46" ht="19.899999999999999" customHeight="1">
      <c r="B28" s="50" t="s">
        <v>137</v>
      </c>
      <c r="C28" s="40"/>
      <c r="D28" s="56">
        <f>+D11-D12-D22-D23-D24</f>
        <v>-6583.5999999999949</v>
      </c>
      <c r="E28" s="56">
        <f>+E11-E12-E22-E23-E24</f>
        <v>-3925.3155999999985</v>
      </c>
      <c r="F28" s="56">
        <f>+F11-F12-F22-F23-F24</f>
        <v>-2925.8000000000043</v>
      </c>
      <c r="G28" s="56">
        <f>+G11-G12-G22-G23-G24</f>
        <v>-3122.6999999999971</v>
      </c>
      <c r="H28" s="56">
        <f>+H11-H12-H22-H23-H24</f>
        <v>-3076.9000000000028</v>
      </c>
      <c r="I28" s="56">
        <v>-3079.7000000000089</v>
      </c>
      <c r="J28" s="56">
        <v>-3095.299999999997</v>
      </c>
      <c r="K28" s="56">
        <v>-1859.5359230000117</v>
      </c>
      <c r="L28" s="56">
        <v>-7969.0210569999999</v>
      </c>
      <c r="M28" s="56">
        <v>-5376.7921000000088</v>
      </c>
      <c r="N28" s="56">
        <v>-5274.7629169999973</v>
      </c>
      <c r="O28" s="56">
        <v>-4327.9884149999998</v>
      </c>
      <c r="P28" s="56">
        <v>-3856.2548619999998</v>
      </c>
      <c r="Q28" s="56">
        <v>1896.811185</v>
      </c>
      <c r="R28" s="56">
        <v>-3208.4366030000001</v>
      </c>
      <c r="S28" s="56">
        <v>-1321.263751</v>
      </c>
      <c r="T28" s="56">
        <v>-37.692166</v>
      </c>
      <c r="U28" s="56">
        <v>578.59130500000003</v>
      </c>
      <c r="V28" s="56">
        <v>1438.927342</v>
      </c>
      <c r="W28" s="56">
        <v>2904.4881580000001</v>
      </c>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row>
    <row r="29" spans="2:46" ht="19.899999999999999" customHeight="1">
      <c r="B29" s="50" t="s">
        <v>155</v>
      </c>
      <c r="C29" s="40"/>
      <c r="D29" s="129">
        <v>0</v>
      </c>
      <c r="E29" s="129">
        <v>0</v>
      </c>
      <c r="F29" s="129">
        <v>0</v>
      </c>
      <c r="G29" s="129">
        <v>0</v>
      </c>
      <c r="H29" s="129">
        <v>0</v>
      </c>
      <c r="I29" s="129">
        <v>0</v>
      </c>
      <c r="J29" s="129">
        <v>0</v>
      </c>
      <c r="K29" s="129">
        <v>0</v>
      </c>
      <c r="L29" s="129">
        <v>0</v>
      </c>
      <c r="M29" s="129">
        <v>0</v>
      </c>
      <c r="N29" s="129">
        <v>0</v>
      </c>
      <c r="O29" s="129">
        <v>0</v>
      </c>
      <c r="P29" s="129">
        <v>0</v>
      </c>
      <c r="Q29" s="129">
        <v>0</v>
      </c>
      <c r="R29" s="129">
        <v>0</v>
      </c>
      <c r="S29" s="129">
        <v>0</v>
      </c>
      <c r="T29" s="129">
        <v>0</v>
      </c>
      <c r="U29" s="129">
        <v>0</v>
      </c>
      <c r="V29" s="129">
        <v>0</v>
      </c>
      <c r="W29" s="129">
        <v>0</v>
      </c>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row>
    <row r="30" spans="2:46" ht="19.899999999999999" customHeight="1">
      <c r="B30" s="50" t="s">
        <v>86</v>
      </c>
      <c r="C30" s="40"/>
      <c r="D30" s="56"/>
      <c r="E30" s="56"/>
      <c r="F30" s="56"/>
      <c r="G30" s="56"/>
      <c r="H30" s="56"/>
      <c r="I30" s="56"/>
      <c r="J30" s="56"/>
      <c r="K30" s="56"/>
      <c r="L30" s="56"/>
      <c r="M30" s="56"/>
      <c r="N30" s="56"/>
      <c r="O30" s="56"/>
      <c r="P30" s="56"/>
      <c r="Q30" s="56"/>
      <c r="R30" s="56"/>
      <c r="S30" s="56"/>
      <c r="T30" s="56"/>
      <c r="U30" s="56"/>
      <c r="V30" s="56"/>
      <c r="W30" s="56"/>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row>
    <row r="31" spans="2:46" ht="19.899999999999999" customHeight="1">
      <c r="B31" s="65" t="s">
        <v>138</v>
      </c>
      <c r="C31" s="39"/>
      <c r="D31" s="43">
        <f>+D32+D33+D34+D35</f>
        <v>15127.900000000001</v>
      </c>
      <c r="E31" s="43">
        <f>+E32+E33+E34+E35</f>
        <v>16796.7844</v>
      </c>
      <c r="F31" s="43">
        <f>+F32+F33+F34+F35</f>
        <v>16703.599999999999</v>
      </c>
      <c r="G31" s="43">
        <f>+G32+G33+G34+G35</f>
        <v>16550.300000000003</v>
      </c>
      <c r="H31" s="43">
        <f>+H32+H33+H34+H35</f>
        <v>17239.900000000001</v>
      </c>
      <c r="I31" s="43">
        <v>18114.2</v>
      </c>
      <c r="J31" s="43">
        <v>18776.699999999997</v>
      </c>
      <c r="K31" s="43">
        <v>21080</v>
      </c>
      <c r="L31" s="43">
        <v>27472.9</v>
      </c>
      <c r="M31" s="43">
        <v>34314.607900000003</v>
      </c>
      <c r="N31" s="43">
        <v>36494.102720000003</v>
      </c>
      <c r="O31" s="43">
        <v>35949.588228000001</v>
      </c>
      <c r="P31" s="43">
        <v>41305.056877999996</v>
      </c>
      <c r="Q31" s="43">
        <v>48597.654858000002</v>
      </c>
      <c r="R31" s="43">
        <v>55791.157413000001</v>
      </c>
      <c r="S31" s="43">
        <v>57236.839988999993</v>
      </c>
      <c r="T31" s="43">
        <v>64075.211367000004</v>
      </c>
      <c r="U31" s="43">
        <v>61418.088396000006</v>
      </c>
      <c r="V31" s="43">
        <v>61453.590734000005</v>
      </c>
      <c r="W31" s="43">
        <v>81941.814652000001</v>
      </c>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row>
    <row r="32" spans="2:46" ht="19.899999999999999" customHeight="1">
      <c r="B32" s="50" t="s">
        <v>139</v>
      </c>
      <c r="C32" s="40"/>
      <c r="D32" s="56">
        <v>2109.6999999999998</v>
      </c>
      <c r="E32" s="56">
        <v>2292.6999999999998</v>
      </c>
      <c r="F32" s="56">
        <v>2761.8</v>
      </c>
      <c r="G32" s="56">
        <v>3416.6</v>
      </c>
      <c r="H32" s="56">
        <v>4240.5</v>
      </c>
      <c r="I32" s="56">
        <v>5024.1000000000004</v>
      </c>
      <c r="J32" s="56">
        <v>6610.8</v>
      </c>
      <c r="K32" s="56">
        <v>6853.9</v>
      </c>
      <c r="L32" s="56">
        <v>7619.3</v>
      </c>
      <c r="M32" s="56">
        <v>9931.4079000000002</v>
      </c>
      <c r="N32" s="56">
        <v>11418.489539</v>
      </c>
      <c r="O32" s="56">
        <v>13232.772959</v>
      </c>
      <c r="P32" s="56">
        <v>14410.534755000001</v>
      </c>
      <c r="Q32" s="56">
        <v>16876.050682000001</v>
      </c>
      <c r="R32" s="56">
        <v>18776.277202000001</v>
      </c>
      <c r="S32" s="56">
        <v>20796.665405</v>
      </c>
      <c r="T32" s="56">
        <v>23411.960640000001</v>
      </c>
      <c r="U32" s="56">
        <v>22399.712336000001</v>
      </c>
      <c r="V32" s="56">
        <v>26673.841202</v>
      </c>
      <c r="W32" s="56">
        <v>33504.027971000003</v>
      </c>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row>
    <row r="33" spans="2:46" ht="19.899999999999999" customHeight="1">
      <c r="B33" s="50" t="s">
        <v>140</v>
      </c>
      <c r="C33" s="40"/>
      <c r="D33" s="56">
        <v>4047.4</v>
      </c>
      <c r="E33" s="56">
        <v>4717.6000000000004</v>
      </c>
      <c r="F33" s="56">
        <v>5749.4</v>
      </c>
      <c r="G33" s="56">
        <v>6594.5</v>
      </c>
      <c r="H33" s="56">
        <v>7400.2</v>
      </c>
      <c r="I33" s="56">
        <v>8941.6</v>
      </c>
      <c r="J33" s="56">
        <v>8562.5</v>
      </c>
      <c r="K33" s="56">
        <v>9872.4</v>
      </c>
      <c r="L33" s="56">
        <v>14127.6</v>
      </c>
      <c r="M33" s="56">
        <v>16669.2</v>
      </c>
      <c r="N33" s="56">
        <v>18868.563996000001</v>
      </c>
      <c r="O33" s="56">
        <v>16302.776786999999</v>
      </c>
      <c r="P33" s="56">
        <v>18652.808624000001</v>
      </c>
      <c r="Q33" s="56">
        <v>24053.258018</v>
      </c>
      <c r="R33" s="56">
        <v>29325.514459999999</v>
      </c>
      <c r="S33" s="56">
        <v>29750.757024999999</v>
      </c>
      <c r="T33" s="56">
        <v>31906.023227000001</v>
      </c>
      <c r="U33" s="56">
        <v>29277.79763615</v>
      </c>
      <c r="V33" s="56">
        <v>30045.744853</v>
      </c>
      <c r="W33" s="56">
        <v>32525.548524000002</v>
      </c>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row>
    <row r="34" spans="2:46" ht="19.899999999999999" customHeight="1">
      <c r="B34" s="50" t="s">
        <v>141</v>
      </c>
      <c r="C34" s="40"/>
      <c r="D34" s="56">
        <v>1.8</v>
      </c>
      <c r="E34" s="56">
        <v>1.4843999999999999</v>
      </c>
      <c r="F34" s="56">
        <v>5.4</v>
      </c>
      <c r="G34" s="56">
        <v>1.1000000000000001</v>
      </c>
      <c r="H34" s="56">
        <v>2.9</v>
      </c>
      <c r="I34" s="56">
        <v>1.8</v>
      </c>
      <c r="J34" s="56">
        <v>2.4</v>
      </c>
      <c r="K34" s="56">
        <v>0.3</v>
      </c>
      <c r="L34" s="56">
        <v>0.5</v>
      </c>
      <c r="M34" s="56">
        <v>0.2</v>
      </c>
      <c r="N34" s="56">
        <v>0.19298399999999999</v>
      </c>
      <c r="O34" s="56">
        <v>0.43848199999999998</v>
      </c>
      <c r="P34" s="56">
        <v>0.193082</v>
      </c>
      <c r="Q34" s="56">
        <v>1.810592</v>
      </c>
      <c r="R34" s="56">
        <v>1.5001249999999999</v>
      </c>
      <c r="S34" s="56">
        <v>2.2075640000000001</v>
      </c>
      <c r="T34" s="56">
        <v>2.7198340000000001</v>
      </c>
      <c r="U34" s="56">
        <v>0.33657700000000002</v>
      </c>
      <c r="V34" s="56">
        <v>0.32108500000000001</v>
      </c>
      <c r="W34" s="56">
        <v>0.28017999999999998</v>
      </c>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row>
    <row r="35" spans="2:46" ht="19.899999999999999" customHeight="1">
      <c r="B35" s="50" t="s">
        <v>142</v>
      </c>
      <c r="C35" s="40"/>
      <c r="D35" s="56">
        <v>8969</v>
      </c>
      <c r="E35" s="56">
        <v>9785</v>
      </c>
      <c r="F35" s="56">
        <v>8187</v>
      </c>
      <c r="G35" s="56">
        <v>6538.1</v>
      </c>
      <c r="H35" s="56">
        <v>5596.3</v>
      </c>
      <c r="I35" s="56">
        <v>4146.7</v>
      </c>
      <c r="J35" s="56">
        <v>3601</v>
      </c>
      <c r="K35" s="56">
        <v>4353.3999999999996</v>
      </c>
      <c r="L35" s="56">
        <v>5725.5</v>
      </c>
      <c r="M35" s="56">
        <v>7713.8</v>
      </c>
      <c r="N35" s="56">
        <v>6206.8562009999996</v>
      </c>
      <c r="O35" s="56">
        <v>6413.6</v>
      </c>
      <c r="P35" s="56">
        <v>8241.5204169999997</v>
      </c>
      <c r="Q35" s="56">
        <v>7666.5355659999996</v>
      </c>
      <c r="R35" s="56">
        <v>7687.8656259999998</v>
      </c>
      <c r="S35" s="56">
        <v>6687.2099950000002</v>
      </c>
      <c r="T35" s="56">
        <v>8754.5076659999995</v>
      </c>
      <c r="U35" s="56">
        <v>9740.24184685</v>
      </c>
      <c r="V35" s="56">
        <v>4733.6835940000001</v>
      </c>
      <c r="W35" s="56">
        <v>15911.957977</v>
      </c>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row>
    <row r="36" spans="2:46" ht="10.5" customHeight="1" thickBot="1">
      <c r="B36" s="47"/>
      <c r="C36" s="47"/>
      <c r="D36" s="48"/>
      <c r="E36" s="48"/>
      <c r="F36" s="48"/>
      <c r="G36" s="48"/>
      <c r="H36" s="48"/>
      <c r="I36" s="48"/>
      <c r="J36" s="48"/>
      <c r="K36" s="48"/>
      <c r="L36" s="48"/>
      <c r="M36" s="48"/>
      <c r="N36" s="48"/>
      <c r="O36" s="48"/>
      <c r="P36" s="48"/>
      <c r="Q36" s="48"/>
      <c r="R36" s="48"/>
      <c r="S36" s="48"/>
      <c r="T36" s="48"/>
      <c r="U36" s="48"/>
      <c r="V36" s="48"/>
      <c r="W36" s="48"/>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row>
    <row r="37" spans="2:46" ht="15.75" customHeight="1">
      <c r="B37" s="40" t="s">
        <v>31</v>
      </c>
      <c r="C37" s="50" t="s">
        <v>369</v>
      </c>
      <c r="D37" s="49"/>
      <c r="E37" s="49"/>
      <c r="F37" s="49"/>
      <c r="G37" s="49"/>
      <c r="H37" s="49"/>
      <c r="I37" s="49"/>
      <c r="J37" s="49"/>
      <c r="K37" s="49"/>
      <c r="L37" s="49"/>
      <c r="M37" s="49"/>
      <c r="N37" s="49"/>
      <c r="O37" s="49"/>
      <c r="P37" s="49"/>
      <c r="Q37" s="49"/>
      <c r="R37" s="49"/>
      <c r="S37" s="49"/>
      <c r="T37" s="49"/>
      <c r="U37" s="49"/>
      <c r="V37" s="49"/>
      <c r="W37" s="49"/>
    </row>
    <row r="38" spans="2:46" ht="18" customHeight="1">
      <c r="B38" s="50" t="s">
        <v>269</v>
      </c>
      <c r="C38" s="50" t="s">
        <v>274</v>
      </c>
      <c r="D38" s="49"/>
      <c r="E38" s="49"/>
      <c r="F38" s="49"/>
      <c r="G38" s="49"/>
      <c r="H38" s="49"/>
      <c r="I38" s="49"/>
      <c r="J38" s="49"/>
      <c r="K38" s="49"/>
    </row>
    <row r="39" spans="2:46" ht="18" customHeight="1">
      <c r="B39" s="51" t="s">
        <v>268</v>
      </c>
      <c r="C39" s="66" t="s">
        <v>280</v>
      </c>
      <c r="D39" s="49"/>
      <c r="E39" s="49"/>
      <c r="F39" s="49"/>
      <c r="G39" s="49"/>
      <c r="H39" s="49"/>
      <c r="I39" s="49"/>
      <c r="J39" s="49"/>
      <c r="K39" s="49"/>
    </row>
    <row r="40" spans="2:46" ht="18" customHeight="1">
      <c r="B40" s="40"/>
      <c r="C40" s="40"/>
      <c r="D40" s="49"/>
      <c r="E40" s="49"/>
      <c r="F40" s="49"/>
      <c r="G40" s="49"/>
      <c r="H40" s="49"/>
      <c r="I40" s="49"/>
      <c r="J40" s="49"/>
      <c r="K40" s="49"/>
    </row>
    <row r="45" spans="2:46" ht="19.899999999999999" customHeight="1">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row>
    <row r="46" spans="2:46" ht="19.899999999999999" customHeight="1">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row>
    <row r="47" spans="2:46" ht="19.899999999999999" customHeight="1">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row>
    <row r="48" spans="2:46" ht="19.899999999999999" customHeight="1">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row>
    <row r="49" spans="9:32" ht="19.899999999999999" customHeight="1">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row>
    <row r="50" spans="9:32" ht="19.899999999999999" customHeight="1">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row>
    <row r="51" spans="9:32" ht="19.899999999999999" customHeight="1">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row>
    <row r="52" spans="9:32" ht="19.899999999999999" customHeight="1">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row>
    <row r="53" spans="9:32" ht="19.899999999999999" customHeight="1">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row>
    <row r="54" spans="9:32" ht="19.899999999999999" customHeight="1">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row>
    <row r="55" spans="9:32" ht="19.899999999999999" customHeight="1">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row>
    <row r="56" spans="9:32" ht="19.899999999999999" customHeight="1">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row>
    <row r="57" spans="9:32" ht="19.899999999999999" customHeight="1">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row>
    <row r="58" spans="9:32" ht="19.899999999999999" customHeight="1">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row>
    <row r="59" spans="9:32" ht="19.899999999999999" customHeight="1">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row>
    <row r="60" spans="9:32" ht="19.899999999999999" customHeight="1">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row>
    <row r="61" spans="9:32" ht="19.899999999999999" customHeight="1">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row>
    <row r="62" spans="9:32" ht="19.899999999999999" customHeight="1">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row>
    <row r="63" spans="9:32" ht="19.899999999999999" customHeight="1">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row>
    <row r="64" spans="9:32" ht="19.899999999999999" customHeight="1">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row>
    <row r="65" spans="9:32" ht="19.899999999999999" customHeight="1">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row>
    <row r="66" spans="9:32" ht="19.899999999999999" customHeight="1">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row>
    <row r="67" spans="9:32" ht="19.899999999999999" customHeight="1">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row>
    <row r="68" spans="9:32" ht="19.899999999999999" customHeight="1">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row>
    <row r="69" spans="9:32" ht="19.899999999999999" customHeight="1">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row>
    <row r="70" spans="9:32" ht="19.899999999999999" customHeight="1">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row>
    <row r="71" spans="9:32" ht="19.899999999999999" customHeight="1">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row>
    <row r="72" spans="9:32" ht="19.899999999999999" customHeight="1">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row>
    <row r="73" spans="9:32" ht="19.899999999999999" customHeight="1">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row>
    <row r="74" spans="9:32" ht="19.899999999999999" customHeight="1">
      <c r="I74" s="172"/>
    </row>
    <row r="75" spans="9:32" ht="19.899999999999999" customHeight="1">
      <c r="I75" s="172"/>
    </row>
    <row r="76" spans="9:32" ht="19.899999999999999" customHeight="1">
      <c r="I76" s="172"/>
    </row>
    <row r="77" spans="9:32" ht="19.899999999999999" customHeight="1">
      <c r="I77" s="172"/>
    </row>
    <row r="78" spans="9:32" ht="19.899999999999999" customHeight="1">
      <c r="I78" s="172"/>
    </row>
    <row r="79" spans="9:32" ht="19.899999999999999" customHeight="1">
      <c r="I79" s="172"/>
    </row>
    <row r="80" spans="9:32" ht="19.899999999999999" customHeight="1">
      <c r="I80" s="172"/>
    </row>
    <row r="81" spans="9:9" ht="19.899999999999999" customHeight="1">
      <c r="I81" s="172"/>
    </row>
    <row r="82" spans="9:9" ht="19.899999999999999" customHeight="1">
      <c r="I82" s="172"/>
    </row>
    <row r="83" spans="9:9" ht="19.899999999999999" customHeight="1">
      <c r="I83" s="172"/>
    </row>
    <row r="84" spans="9:9" ht="19.899999999999999" customHeight="1">
      <c r="I84" s="172"/>
    </row>
    <row r="85" spans="9:9" ht="19.899999999999999" customHeight="1">
      <c r="I85" s="172"/>
    </row>
    <row r="86" spans="9:9" ht="19.899999999999999" customHeight="1">
      <c r="I86" s="172"/>
    </row>
    <row r="87" spans="9:9" ht="19.899999999999999" customHeight="1">
      <c r="I87" s="172"/>
    </row>
    <row r="88" spans="9:9" ht="19.899999999999999" customHeight="1">
      <c r="I88" s="172"/>
    </row>
    <row r="89" spans="9:9" ht="19.899999999999999" customHeight="1">
      <c r="I89" s="172"/>
    </row>
    <row r="90" spans="9:9" ht="19.899999999999999" customHeight="1">
      <c r="I90" s="172"/>
    </row>
    <row r="91" spans="9:9" ht="19.899999999999999" customHeight="1">
      <c r="I91" s="172"/>
    </row>
    <row r="92" spans="9:9" ht="19.899999999999999" customHeight="1">
      <c r="I92" s="172"/>
    </row>
    <row r="93" spans="9:9" ht="19.899999999999999" customHeight="1">
      <c r="I93" s="172"/>
    </row>
    <row r="94" spans="9:9" ht="19.899999999999999" customHeight="1">
      <c r="I94" s="172"/>
    </row>
    <row r="95" spans="9:9" ht="19.899999999999999" customHeight="1">
      <c r="I95" s="172"/>
    </row>
    <row r="96" spans="9:9" ht="19.899999999999999" customHeight="1">
      <c r="I96" s="172"/>
    </row>
    <row r="97" spans="9:9" ht="19.899999999999999" customHeight="1">
      <c r="I97" s="172"/>
    </row>
    <row r="98" spans="9:9" ht="19.899999999999999" customHeight="1">
      <c r="I98" s="172"/>
    </row>
    <row r="99" spans="9:9" ht="19.899999999999999" customHeight="1">
      <c r="I99" s="172"/>
    </row>
    <row r="100" spans="9:9" ht="19.899999999999999" customHeight="1">
      <c r="I100" s="172"/>
    </row>
    <row r="101" spans="9:9" ht="19.899999999999999" customHeight="1">
      <c r="I101" s="172"/>
    </row>
    <row r="102" spans="9:9" ht="19.899999999999999" customHeight="1">
      <c r="I102" s="172"/>
    </row>
    <row r="103" spans="9:9" ht="19.899999999999999" customHeight="1">
      <c r="I103" s="172"/>
    </row>
    <row r="104" spans="9:9" ht="19.899999999999999" customHeight="1">
      <c r="I104" s="172"/>
    </row>
    <row r="105" spans="9:9" ht="19.899999999999999" customHeight="1">
      <c r="I105" s="172"/>
    </row>
    <row r="106" spans="9:9" ht="19.899999999999999" customHeight="1">
      <c r="I106" s="172"/>
    </row>
    <row r="107" spans="9:9" ht="19.899999999999999" customHeight="1">
      <c r="I107" s="172"/>
    </row>
    <row r="108" spans="9:9" ht="19.899999999999999" customHeight="1">
      <c r="I108" s="172"/>
    </row>
    <row r="109" spans="9:9" ht="19.899999999999999" customHeight="1">
      <c r="I109" s="172"/>
    </row>
    <row r="110" spans="9:9" ht="19.899999999999999" customHeight="1">
      <c r="I110" s="172"/>
    </row>
    <row r="111" spans="9:9" ht="19.899999999999999" customHeight="1">
      <c r="I111" s="172"/>
    </row>
    <row r="112" spans="9:9" ht="19.899999999999999" customHeight="1">
      <c r="I112" s="172"/>
    </row>
    <row r="113" spans="9:9" ht="19.899999999999999" customHeight="1">
      <c r="I113" s="172"/>
    </row>
    <row r="114" spans="9:9" ht="19.899999999999999" customHeight="1">
      <c r="I114" s="172"/>
    </row>
    <row r="115" spans="9:9" ht="19.899999999999999" customHeight="1">
      <c r="I115" s="172"/>
    </row>
    <row r="116" spans="9:9" ht="19.899999999999999" customHeight="1">
      <c r="I116" s="172"/>
    </row>
    <row r="117" spans="9:9" ht="19.899999999999999" customHeight="1">
      <c r="I117" s="172"/>
    </row>
    <row r="118" spans="9:9" ht="19.899999999999999" customHeight="1">
      <c r="I118" s="172"/>
    </row>
    <row r="119" spans="9:9" ht="19.899999999999999" customHeight="1">
      <c r="I119" s="172"/>
    </row>
    <row r="120" spans="9:9" ht="19.899999999999999" customHeight="1">
      <c r="I120" s="172"/>
    </row>
    <row r="121" spans="9:9" ht="19.899999999999999" customHeight="1">
      <c r="I121" s="172"/>
    </row>
    <row r="122" spans="9:9" ht="19.899999999999999" customHeight="1">
      <c r="I122" s="172"/>
    </row>
    <row r="123" spans="9:9" ht="19.899999999999999" customHeight="1">
      <c r="I123" s="172"/>
    </row>
    <row r="124" spans="9:9" ht="19.899999999999999" customHeight="1">
      <c r="I124" s="172"/>
    </row>
    <row r="125" spans="9:9" ht="19.899999999999999" customHeight="1">
      <c r="I125" s="172"/>
    </row>
    <row r="126" spans="9:9" ht="19.899999999999999" customHeight="1">
      <c r="I126" s="172"/>
    </row>
    <row r="127" spans="9:9" ht="19.899999999999999" customHeight="1">
      <c r="I127" s="172"/>
    </row>
    <row r="128" spans="9:9" ht="19.899999999999999" customHeight="1">
      <c r="I128" s="172"/>
    </row>
    <row r="129" spans="9:9" ht="19.899999999999999" customHeight="1">
      <c r="I129" s="172"/>
    </row>
    <row r="130" spans="9:9" ht="19.899999999999999" customHeight="1">
      <c r="I130" s="172"/>
    </row>
    <row r="131" spans="9:9" ht="19.899999999999999" customHeight="1">
      <c r="I131" s="172"/>
    </row>
  </sheetData>
  <mergeCells count="4">
    <mergeCell ref="E4:G4"/>
    <mergeCell ref="D3:E3"/>
    <mergeCell ref="F3:G3"/>
    <mergeCell ref="B3:C3"/>
  </mergeCells>
  <phoneticPr fontId="0" type="noConversion"/>
  <printOptions verticalCentered="1"/>
  <pageMargins left="0.25" right="0.25" top="0" bottom="0" header="0" footer="0"/>
  <pageSetup paperSize="120" scale="60" orientation="landscape" horizontalDpi="300" verticalDpi="300" r:id="rId1"/>
  <headerFooter alignWithMargins="0"/>
  <rowBreaks count="1" manualBreakCount="1">
    <brk id="274" max="65535" man="1"/>
  </rowBreaks>
  <ignoredErrors>
    <ignoredError sqref="D5:O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35"/>
  <sheetViews>
    <sheetView showOutlineSymbols="0"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19.6640625" style="63" customWidth="1"/>
    <col min="3" max="3" width="61" style="27" customWidth="1"/>
    <col min="4" max="33" width="14.6640625" style="27"/>
    <col min="34" max="34" width="16.88671875" style="27" customWidth="1"/>
    <col min="35" max="16384" width="14.6640625" style="27"/>
  </cols>
  <sheetData>
    <row r="1" spans="2:47" ht="18" customHeight="1">
      <c r="B1" s="24" t="s">
        <v>425</v>
      </c>
      <c r="C1" s="25"/>
      <c r="D1" s="26"/>
      <c r="E1" s="25"/>
      <c r="F1" s="26"/>
      <c r="G1" s="25"/>
      <c r="H1" s="26"/>
      <c r="I1" s="26"/>
      <c r="J1" s="26"/>
      <c r="K1" s="25"/>
      <c r="L1" s="25"/>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row>
    <row r="2" spans="2:47" ht="18" customHeight="1">
      <c r="B2" s="52" t="s">
        <v>455</v>
      </c>
      <c r="C2" s="25"/>
      <c r="D2" s="25"/>
      <c r="E2" s="25"/>
      <c r="F2" s="25"/>
      <c r="G2" s="25"/>
      <c r="H2" s="25"/>
      <c r="I2" s="25"/>
      <c r="J2" s="25"/>
      <c r="K2" s="25"/>
      <c r="L2" s="25"/>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row>
    <row r="3" spans="2:47" ht="18" customHeight="1">
      <c r="B3" s="285" t="s">
        <v>305</v>
      </c>
      <c r="C3" s="285"/>
      <c r="D3" s="288"/>
      <c r="E3" s="288"/>
      <c r="F3" s="288"/>
      <c r="G3" s="288"/>
      <c r="H3" s="29"/>
      <c r="I3" s="29"/>
      <c r="J3" s="288"/>
      <c r="K3" s="288"/>
      <c r="L3" s="29"/>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row>
    <row r="4" spans="2:47" ht="18" customHeight="1" thickBot="1">
      <c r="B4" s="67"/>
      <c r="C4" s="68"/>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row>
    <row r="5" spans="2:47" s="38" customFormat="1" ht="30" customHeight="1" thickBot="1">
      <c r="B5" s="34" t="s">
        <v>267</v>
      </c>
      <c r="C5" s="35"/>
      <c r="D5" s="189" t="s">
        <v>44</v>
      </c>
      <c r="E5" s="189" t="s">
        <v>45</v>
      </c>
      <c r="F5" s="189" t="s">
        <v>46</v>
      </c>
      <c r="G5" s="189" t="s">
        <v>47</v>
      </c>
      <c r="H5" s="189" t="s">
        <v>48</v>
      </c>
      <c r="I5" s="189" t="s">
        <v>49</v>
      </c>
      <c r="J5" s="189" t="s">
        <v>50</v>
      </c>
      <c r="K5" s="189" t="s">
        <v>51</v>
      </c>
      <c r="L5" s="189" t="s">
        <v>52</v>
      </c>
      <c r="M5" s="189" t="s">
        <v>53</v>
      </c>
      <c r="N5" s="189" t="s">
        <v>54</v>
      </c>
      <c r="O5" s="189" t="s">
        <v>55</v>
      </c>
      <c r="P5" s="189" t="s">
        <v>56</v>
      </c>
      <c r="Q5" s="189" t="s">
        <v>57</v>
      </c>
      <c r="R5" s="189" t="s">
        <v>58</v>
      </c>
      <c r="S5" s="189" t="s">
        <v>59</v>
      </c>
      <c r="T5" s="189" t="s">
        <v>60</v>
      </c>
      <c r="U5" s="189" t="s">
        <v>61</v>
      </c>
      <c r="V5" s="189" t="s">
        <v>62</v>
      </c>
      <c r="W5" s="189" t="s">
        <v>63</v>
      </c>
      <c r="X5" s="189" t="s">
        <v>64</v>
      </c>
      <c r="Y5" s="189" t="s">
        <v>65</v>
      </c>
      <c r="Z5" s="189" t="s">
        <v>66</v>
      </c>
      <c r="AA5" s="189" t="s">
        <v>67</v>
      </c>
      <c r="AB5" s="189" t="s">
        <v>68</v>
      </c>
      <c r="AC5" s="189" t="s">
        <v>69</v>
      </c>
      <c r="AD5" s="189" t="s">
        <v>70</v>
      </c>
      <c r="AE5" s="189" t="s">
        <v>71</v>
      </c>
      <c r="AF5" s="189" t="s">
        <v>72</v>
      </c>
      <c r="AG5" s="189" t="s">
        <v>73</v>
      </c>
      <c r="AH5" s="189" t="s">
        <v>74</v>
      </c>
      <c r="AI5" s="189" t="s">
        <v>75</v>
      </c>
      <c r="AJ5" s="189" t="s">
        <v>76</v>
      </c>
      <c r="AK5" s="189" t="s">
        <v>43</v>
      </c>
      <c r="AL5" s="189" t="s">
        <v>42</v>
      </c>
      <c r="AM5" s="189" t="s">
        <v>41</v>
      </c>
      <c r="AN5" s="189" t="s">
        <v>40</v>
      </c>
      <c r="AO5" s="189" t="s">
        <v>39</v>
      </c>
      <c r="AP5" s="189" t="s">
        <v>38</v>
      </c>
      <c r="AQ5" s="189" t="s">
        <v>37</v>
      </c>
      <c r="AR5" s="189" t="s">
        <v>36</v>
      </c>
    </row>
    <row r="6" spans="2:47" ht="19.899999999999999" customHeight="1">
      <c r="B6" s="50"/>
      <c r="C6" s="40"/>
      <c r="D6" s="43"/>
      <c r="E6" s="43"/>
      <c r="F6" s="43"/>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row>
    <row r="7" spans="2:47" ht="19.899999999999999" customHeight="1">
      <c r="B7" s="41" t="s">
        <v>87</v>
      </c>
      <c r="D7" s="43">
        <v>-3.7</v>
      </c>
      <c r="E7" s="43">
        <v>6.2</v>
      </c>
      <c r="F7" s="43">
        <v>10.3</v>
      </c>
      <c r="G7" s="43">
        <v>-8</v>
      </c>
      <c r="H7" s="43">
        <v>-17.100000000000001</v>
      </c>
      <c r="I7" s="43">
        <v>-137.4</v>
      </c>
      <c r="J7" s="43">
        <v>-232.9</v>
      </c>
      <c r="K7" s="43">
        <v>-240.7</v>
      </c>
      <c r="L7" s="43">
        <v>-215.8</v>
      </c>
      <c r="M7" s="43">
        <v>-228.1</v>
      </c>
      <c r="N7" s="43">
        <v>-204.7</v>
      </c>
      <c r="O7" s="43">
        <v>-152.5</v>
      </c>
      <c r="P7" s="43">
        <v>-44.6</v>
      </c>
      <c r="Q7" s="43">
        <v>-34.4</v>
      </c>
      <c r="R7" s="43">
        <v>-144.6</v>
      </c>
      <c r="S7" s="43">
        <v>-274.3</v>
      </c>
      <c r="T7" s="43">
        <v>-172.2</v>
      </c>
      <c r="U7" s="43">
        <v>-619</v>
      </c>
      <c r="V7" s="43">
        <v>-916.5</v>
      </c>
      <c r="W7" s="43">
        <v>-1232.2</v>
      </c>
      <c r="X7" s="43">
        <v>-1808</v>
      </c>
      <c r="Y7" s="43">
        <v>-210</v>
      </c>
      <c r="Z7" s="43">
        <v>-128</v>
      </c>
      <c r="AA7" s="43">
        <v>-331</v>
      </c>
      <c r="AB7" s="43">
        <v>-295</v>
      </c>
      <c r="AC7" s="43">
        <v>-210</v>
      </c>
      <c r="AD7" s="43">
        <v>-504</v>
      </c>
      <c r="AE7" s="43">
        <v>-378</v>
      </c>
      <c r="AF7" s="43">
        <v>1472</v>
      </c>
      <c r="AG7" s="43">
        <v>99190</v>
      </c>
      <c r="AH7" s="43">
        <v>11088758.4</v>
      </c>
      <c r="AI7" s="43">
        <v>62.5</v>
      </c>
      <c r="AJ7" s="43">
        <v>115.2</v>
      </c>
      <c r="AK7" s="43">
        <v>278.8</v>
      </c>
      <c r="AL7" s="43">
        <v>220</v>
      </c>
      <c r="AM7" s="43">
        <v>157.6</v>
      </c>
      <c r="AN7" s="43">
        <v>585.6</v>
      </c>
      <c r="AO7" s="43">
        <v>860</v>
      </c>
      <c r="AP7" s="43">
        <v>823.8</v>
      </c>
      <c r="AQ7" s="43">
        <v>41</v>
      </c>
      <c r="AR7" s="43">
        <v>-36.6</v>
      </c>
      <c r="AS7" s="46"/>
      <c r="AT7" s="46"/>
      <c r="AU7" s="46"/>
    </row>
    <row r="8" spans="2:47" ht="19.899999999999999" customHeight="1">
      <c r="B8" s="44" t="s">
        <v>113</v>
      </c>
      <c r="D8" s="45">
        <v>7.1</v>
      </c>
      <c r="E8" s="45">
        <v>6.6</v>
      </c>
      <c r="F8" s="45">
        <v>10.7</v>
      </c>
      <c r="G8" s="45">
        <v>12.8</v>
      </c>
      <c r="H8" s="45">
        <v>22.3</v>
      </c>
      <c r="I8" s="45">
        <v>37.4</v>
      </c>
      <c r="J8" s="45">
        <v>48.9</v>
      </c>
      <c r="K8" s="45">
        <v>28.7</v>
      </c>
      <c r="L8" s="45">
        <v>41.8</v>
      </c>
      <c r="M8" s="45">
        <v>31.1</v>
      </c>
      <c r="N8" s="45">
        <v>39.700000000000003</v>
      </c>
      <c r="O8" s="45">
        <v>57.2</v>
      </c>
      <c r="P8" s="45">
        <v>77.3</v>
      </c>
      <c r="Q8" s="45">
        <v>116.3</v>
      </c>
      <c r="R8" s="45">
        <v>72.3</v>
      </c>
      <c r="S8" s="45">
        <v>100.6</v>
      </c>
      <c r="T8" s="45">
        <v>125.1</v>
      </c>
      <c r="U8" s="56">
        <v>117.4</v>
      </c>
      <c r="V8" s="56">
        <v>218</v>
      </c>
      <c r="W8" s="56">
        <v>256.89999999999998</v>
      </c>
      <c r="X8" s="56">
        <v>241</v>
      </c>
      <c r="Y8" s="56">
        <v>471</v>
      </c>
      <c r="Z8" s="56">
        <v>588</v>
      </c>
      <c r="AA8" s="56">
        <v>401</v>
      </c>
      <c r="AB8" s="56">
        <v>140</v>
      </c>
      <c r="AC8" s="56">
        <v>299.60000000000002</v>
      </c>
      <c r="AD8" s="56">
        <v>210</v>
      </c>
      <c r="AE8" s="56">
        <v>644</v>
      </c>
      <c r="AF8" s="56">
        <v>2484</v>
      </c>
      <c r="AG8" s="56">
        <v>137340</v>
      </c>
      <c r="AH8" s="56">
        <v>17690464.300000001</v>
      </c>
      <c r="AI8" s="56">
        <v>163.9</v>
      </c>
      <c r="AJ8" s="56">
        <v>229</v>
      </c>
      <c r="AK8" s="56">
        <v>367.6</v>
      </c>
      <c r="AL8" s="56">
        <v>420.9</v>
      </c>
      <c r="AM8" s="56">
        <v>429.2</v>
      </c>
      <c r="AN8" s="56">
        <v>895.1</v>
      </c>
      <c r="AO8" s="56">
        <v>1303.5</v>
      </c>
      <c r="AP8" s="56">
        <v>1308.8</v>
      </c>
      <c r="AQ8" s="56">
        <v>1270.4000000000001</v>
      </c>
      <c r="AR8" s="56">
        <v>840</v>
      </c>
      <c r="AS8" s="46"/>
      <c r="AT8" s="46"/>
      <c r="AU8" s="46"/>
    </row>
    <row r="9" spans="2:47" ht="19.899999999999999" customHeight="1">
      <c r="B9" s="44" t="s">
        <v>114</v>
      </c>
      <c r="D9" s="45">
        <v>-10.8</v>
      </c>
      <c r="E9" s="45">
        <v>-0.4</v>
      </c>
      <c r="F9" s="45">
        <v>-0.4</v>
      </c>
      <c r="G9" s="45">
        <v>-20.8</v>
      </c>
      <c r="H9" s="45">
        <v>-39.4</v>
      </c>
      <c r="I9" s="45">
        <v>-174.8</v>
      </c>
      <c r="J9" s="45">
        <v>-281.8</v>
      </c>
      <c r="K9" s="45">
        <v>-269.39999999999998</v>
      </c>
      <c r="L9" s="45">
        <v>-257.60000000000002</v>
      </c>
      <c r="M9" s="45">
        <v>-259.2</v>
      </c>
      <c r="N9" s="45">
        <v>-244.4</v>
      </c>
      <c r="O9" s="45">
        <v>-209.7</v>
      </c>
      <c r="P9" s="45">
        <v>-121.9</v>
      </c>
      <c r="Q9" s="45">
        <v>-150.69999999999999</v>
      </c>
      <c r="R9" s="45">
        <v>-216.9</v>
      </c>
      <c r="S9" s="45">
        <v>-374.9</v>
      </c>
      <c r="T9" s="45">
        <v>-297.3</v>
      </c>
      <c r="U9" s="56">
        <v>-736.4</v>
      </c>
      <c r="V9" s="56">
        <v>-1134.5</v>
      </c>
      <c r="W9" s="56">
        <v>-1489.1</v>
      </c>
      <c r="X9" s="56">
        <v>-2049</v>
      </c>
      <c r="Y9" s="56">
        <v>-681</v>
      </c>
      <c r="Z9" s="56">
        <v>-716</v>
      </c>
      <c r="AA9" s="56">
        <v>-732</v>
      </c>
      <c r="AB9" s="56">
        <v>-435</v>
      </c>
      <c r="AC9" s="56">
        <v>-509.6</v>
      </c>
      <c r="AD9" s="56">
        <v>-714</v>
      </c>
      <c r="AE9" s="56">
        <v>-1022</v>
      </c>
      <c r="AF9" s="56">
        <v>-1012</v>
      </c>
      <c r="AG9" s="56">
        <v>-38150</v>
      </c>
      <c r="AH9" s="56">
        <v>-6601705.9000000004</v>
      </c>
      <c r="AI9" s="56">
        <v>-101.4</v>
      </c>
      <c r="AJ9" s="56">
        <v>-113.8</v>
      </c>
      <c r="AK9" s="56">
        <v>-88.8</v>
      </c>
      <c r="AL9" s="56">
        <v>-200.9</v>
      </c>
      <c r="AM9" s="56">
        <v>-271.60000000000002</v>
      </c>
      <c r="AN9" s="56">
        <v>-309.5</v>
      </c>
      <c r="AO9" s="56">
        <v>-443.5</v>
      </c>
      <c r="AP9" s="56">
        <v>-485</v>
      </c>
      <c r="AQ9" s="56">
        <v>-1229.4000000000001</v>
      </c>
      <c r="AR9" s="56">
        <v>-876.6</v>
      </c>
      <c r="AS9" s="46"/>
      <c r="AT9" s="46"/>
      <c r="AU9" s="46"/>
    </row>
    <row r="10" spans="2:47" ht="19.899999999999999" customHeight="1">
      <c r="B10" s="50"/>
      <c r="C10" s="42"/>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6"/>
      <c r="AT10" s="46"/>
      <c r="AU10" s="46"/>
    </row>
    <row r="11" spans="2:47" ht="19.899999999999999" customHeight="1">
      <c r="B11" s="41" t="s">
        <v>90</v>
      </c>
      <c r="D11" s="43">
        <v>140.69999999999999</v>
      </c>
      <c r="E11" s="43">
        <v>144.5</v>
      </c>
      <c r="F11" s="43">
        <v>173.2</v>
      </c>
      <c r="G11" s="43">
        <v>246.6</v>
      </c>
      <c r="H11" s="43">
        <v>340.1</v>
      </c>
      <c r="I11" s="43">
        <v>562.6</v>
      </c>
      <c r="J11" s="43">
        <v>698.8</v>
      </c>
      <c r="K11" s="43">
        <v>731.4</v>
      </c>
      <c r="L11" s="43">
        <v>711.6</v>
      </c>
      <c r="M11" s="43">
        <v>746.9</v>
      </c>
      <c r="N11" s="43">
        <v>802</v>
      </c>
      <c r="O11" s="43">
        <v>864.5</v>
      </c>
      <c r="P11" s="43">
        <v>1004.8</v>
      </c>
      <c r="Q11" s="43">
        <v>1418.8</v>
      </c>
      <c r="R11" s="43">
        <v>1776.5</v>
      </c>
      <c r="S11" s="43">
        <v>1936.6</v>
      </c>
      <c r="T11" s="43">
        <v>2316</v>
      </c>
      <c r="U11" s="43">
        <v>2878.5</v>
      </c>
      <c r="V11" s="43">
        <v>2891.2</v>
      </c>
      <c r="W11" s="43">
        <v>4255</v>
      </c>
      <c r="X11" s="43">
        <v>6399.6</v>
      </c>
      <c r="Y11" s="43">
        <v>5781.7</v>
      </c>
      <c r="Z11" s="43">
        <v>6611</v>
      </c>
      <c r="AA11" s="43">
        <v>10052.5</v>
      </c>
      <c r="AB11" s="43">
        <v>15723.2</v>
      </c>
      <c r="AC11" s="43">
        <v>39046.9</v>
      </c>
      <c r="AD11" s="43">
        <v>128485.4</v>
      </c>
      <c r="AE11" s="43">
        <v>820580.7</v>
      </c>
      <c r="AF11" s="43">
        <v>126864</v>
      </c>
      <c r="AG11" s="43">
        <v>3509199.7</v>
      </c>
      <c r="AH11" s="43">
        <v>255462540.79999998</v>
      </c>
      <c r="AI11" s="43">
        <v>801.1</v>
      </c>
      <c r="AJ11" s="43">
        <v>1067.4000000000001</v>
      </c>
      <c r="AK11" s="43">
        <v>1342.4</v>
      </c>
      <c r="AL11" s="43">
        <v>2628.9</v>
      </c>
      <c r="AM11" s="43">
        <v>3983.6</v>
      </c>
      <c r="AN11" s="43">
        <v>5730.4</v>
      </c>
      <c r="AO11" s="43">
        <v>9125.6</v>
      </c>
      <c r="AP11" s="43">
        <v>12088.1</v>
      </c>
      <c r="AQ11" s="43">
        <v>15661.195900000001</v>
      </c>
      <c r="AR11" s="43">
        <v>16995.599999999999</v>
      </c>
      <c r="AS11" s="46"/>
      <c r="AT11" s="46"/>
      <c r="AU11" s="46"/>
    </row>
    <row r="12" spans="2:47" ht="19.899999999999999" customHeight="1">
      <c r="B12" s="40" t="s">
        <v>400</v>
      </c>
      <c r="D12" s="45">
        <v>-13.1</v>
      </c>
      <c r="E12" s="45">
        <v>-13.6</v>
      </c>
      <c r="F12" s="45">
        <v>-26.2</v>
      </c>
      <c r="G12" s="45">
        <v>-27</v>
      </c>
      <c r="H12" s="45">
        <v>-24.6</v>
      </c>
      <c r="I12" s="45">
        <v>-21.4</v>
      </c>
      <c r="J12" s="45">
        <v>-24.7</v>
      </c>
      <c r="K12" s="45">
        <v>-33.700000000000003</v>
      </c>
      <c r="L12" s="45">
        <v>-41.4</v>
      </c>
      <c r="M12" s="45">
        <v>-38</v>
      </c>
      <c r="N12" s="45">
        <v>-41.4</v>
      </c>
      <c r="O12" s="45">
        <v>-37</v>
      </c>
      <c r="P12" s="45">
        <v>-69.7</v>
      </c>
      <c r="Q12" s="45">
        <v>-116.6</v>
      </c>
      <c r="R12" s="45">
        <v>-68</v>
      </c>
      <c r="S12" s="45">
        <v>-83.5</v>
      </c>
      <c r="T12" s="45">
        <v>-68.7</v>
      </c>
      <c r="U12" s="45">
        <v>-81.2</v>
      </c>
      <c r="V12" s="45">
        <v>-58.2</v>
      </c>
      <c r="W12" s="45">
        <v>37.1</v>
      </c>
      <c r="X12" s="45">
        <v>-81.900000000000006</v>
      </c>
      <c r="Y12" s="45">
        <v>-2139.6999999999998</v>
      </c>
      <c r="Z12" s="45">
        <v>-2610.9</v>
      </c>
      <c r="AA12" s="45">
        <v>-3034.4</v>
      </c>
      <c r="AB12" s="45">
        <v>-4026.7</v>
      </c>
      <c r="AC12" s="45">
        <v>-7883.3</v>
      </c>
      <c r="AD12" s="45">
        <v>-25183.7</v>
      </c>
      <c r="AE12" s="45">
        <v>-138174.6</v>
      </c>
      <c r="AF12" s="45">
        <v>-17556.2</v>
      </c>
      <c r="AG12" s="45">
        <v>-611450.6</v>
      </c>
      <c r="AH12" s="45">
        <v>-33769219.899999999</v>
      </c>
      <c r="AI12" s="45">
        <v>-186.6</v>
      </c>
      <c r="AJ12" s="45">
        <v>-293.39999999999998</v>
      </c>
      <c r="AK12" s="45">
        <v>-430.9</v>
      </c>
      <c r="AL12" s="45">
        <v>-557.5</v>
      </c>
      <c r="AM12" s="45">
        <v>-654.79999999999995</v>
      </c>
      <c r="AN12" s="45">
        <v>-659.8</v>
      </c>
      <c r="AO12" s="45">
        <v>-900.1</v>
      </c>
      <c r="AP12" s="45">
        <v>-1172.5</v>
      </c>
      <c r="AQ12" s="45">
        <v>-1766</v>
      </c>
      <c r="AR12" s="45">
        <v>-1532.2</v>
      </c>
      <c r="AS12" s="46"/>
      <c r="AT12" s="46"/>
      <c r="AU12" s="46"/>
    </row>
    <row r="13" spans="2:47" ht="19.899999999999999" customHeight="1">
      <c r="B13" s="40" t="s">
        <v>420</v>
      </c>
      <c r="D13" s="45">
        <v>-5</v>
      </c>
      <c r="E13" s="45">
        <v>-1.6</v>
      </c>
      <c r="F13" s="45">
        <v>-3.5</v>
      </c>
      <c r="G13" s="45">
        <v>-1.6</v>
      </c>
      <c r="H13" s="45">
        <v>-0.1</v>
      </c>
      <c r="I13" s="45">
        <v>0</v>
      </c>
      <c r="J13" s="45">
        <v>0</v>
      </c>
      <c r="K13" s="45">
        <v>0</v>
      </c>
      <c r="L13" s="45">
        <v>0</v>
      </c>
      <c r="M13" s="45">
        <v>0</v>
      </c>
      <c r="N13" s="45">
        <v>0</v>
      </c>
      <c r="O13" s="45">
        <v>0</v>
      </c>
      <c r="P13" s="45">
        <v>0</v>
      </c>
      <c r="Q13" s="45">
        <v>0</v>
      </c>
      <c r="R13" s="45">
        <v>0</v>
      </c>
      <c r="S13" s="45">
        <v>0</v>
      </c>
      <c r="T13" s="45">
        <v>0</v>
      </c>
      <c r="U13" s="45">
        <v>0</v>
      </c>
      <c r="V13" s="45">
        <v>0</v>
      </c>
      <c r="W13" s="45">
        <v>7.5</v>
      </c>
      <c r="X13" s="45">
        <v>-326.60000000000002</v>
      </c>
      <c r="Y13" s="45">
        <v>-1480.3</v>
      </c>
      <c r="Z13" s="45">
        <v>-1749.5</v>
      </c>
      <c r="AA13" s="45">
        <v>-1853.4</v>
      </c>
      <c r="AB13" s="45">
        <v>-2230.5</v>
      </c>
      <c r="AC13" s="45">
        <v>-4277</v>
      </c>
      <c r="AD13" s="45">
        <v>-13117.1</v>
      </c>
      <c r="AE13" s="45">
        <v>-77773.600000000006</v>
      </c>
      <c r="AF13" s="45">
        <v>-10972.7</v>
      </c>
      <c r="AG13" s="45">
        <v>-280704.40000000002</v>
      </c>
      <c r="AH13" s="45">
        <v>-9180364.6999999993</v>
      </c>
      <c r="AI13" s="45">
        <v>-34.6</v>
      </c>
      <c r="AJ13" s="45">
        <v>-56</v>
      </c>
      <c r="AK13" s="45">
        <v>-67.2</v>
      </c>
      <c r="AL13" s="45">
        <v>-112.9</v>
      </c>
      <c r="AM13" s="45">
        <v>-125.2</v>
      </c>
      <c r="AN13" s="45">
        <v>-132.5</v>
      </c>
      <c r="AO13" s="45">
        <v>-196.2</v>
      </c>
      <c r="AP13" s="45">
        <v>-308.60000000000002</v>
      </c>
      <c r="AQ13" s="45">
        <v>-670.2</v>
      </c>
      <c r="AR13" s="45">
        <v>-623.79999999999995</v>
      </c>
      <c r="AS13" s="46"/>
      <c r="AT13" s="46"/>
      <c r="AU13" s="46"/>
    </row>
    <row r="14" spans="2:47" ht="19.899999999999999" customHeight="1">
      <c r="B14" s="40" t="s">
        <v>421</v>
      </c>
      <c r="D14" s="45">
        <v>-8.1</v>
      </c>
      <c r="E14" s="45">
        <v>-12</v>
      </c>
      <c r="F14" s="45">
        <v>-22.7</v>
      </c>
      <c r="G14" s="45">
        <v>-25.4</v>
      </c>
      <c r="H14" s="45">
        <v>-24.5</v>
      </c>
      <c r="I14" s="45">
        <v>-21.4</v>
      </c>
      <c r="J14" s="45">
        <v>-24.7</v>
      </c>
      <c r="K14" s="45">
        <v>-33.700000000000003</v>
      </c>
      <c r="L14" s="45">
        <v>-41.4</v>
      </c>
      <c r="M14" s="45">
        <v>-38</v>
      </c>
      <c r="N14" s="45">
        <v>-41.4</v>
      </c>
      <c r="O14" s="45">
        <v>-37</v>
      </c>
      <c r="P14" s="45">
        <v>-69.7</v>
      </c>
      <c r="Q14" s="45">
        <v>-116.6</v>
      </c>
      <c r="R14" s="45">
        <v>-68</v>
      </c>
      <c r="S14" s="45">
        <v>-83.5</v>
      </c>
      <c r="T14" s="45">
        <v>-68.7</v>
      </c>
      <c r="U14" s="45">
        <v>-81.2</v>
      </c>
      <c r="V14" s="45">
        <v>-58.2</v>
      </c>
      <c r="W14" s="45">
        <v>29.6</v>
      </c>
      <c r="X14" s="45">
        <v>244.7</v>
      </c>
      <c r="Y14" s="45">
        <v>-659.4</v>
      </c>
      <c r="Z14" s="45">
        <v>-861.4</v>
      </c>
      <c r="AA14" s="45">
        <v>-1181</v>
      </c>
      <c r="AB14" s="45">
        <v>-1796.2</v>
      </c>
      <c r="AC14" s="45">
        <v>-3606.3</v>
      </c>
      <c r="AD14" s="45">
        <v>-12066.6</v>
      </c>
      <c r="AE14" s="45">
        <v>-60401</v>
      </c>
      <c r="AF14" s="45">
        <v>-6583.5</v>
      </c>
      <c r="AG14" s="45">
        <v>-330746.2</v>
      </c>
      <c r="AH14" s="45">
        <v>-24588855.199999999</v>
      </c>
      <c r="AI14" s="45">
        <v>-152</v>
      </c>
      <c r="AJ14" s="45">
        <v>-237.4</v>
      </c>
      <c r="AK14" s="45">
        <v>-363.7</v>
      </c>
      <c r="AL14" s="45">
        <v>-444.6</v>
      </c>
      <c r="AM14" s="45">
        <v>-529.6</v>
      </c>
      <c r="AN14" s="45">
        <v>-527.29999999999995</v>
      </c>
      <c r="AO14" s="45">
        <v>-703.9</v>
      </c>
      <c r="AP14" s="45">
        <v>-863.9</v>
      </c>
      <c r="AQ14" s="45">
        <v>-1095.8</v>
      </c>
      <c r="AR14" s="45">
        <v>-908.4</v>
      </c>
      <c r="AS14" s="46"/>
      <c r="AT14" s="46"/>
      <c r="AU14" s="46"/>
    </row>
    <row r="15" spans="2:47" ht="19.899999999999999" customHeight="1">
      <c r="B15" s="40" t="s">
        <v>422</v>
      </c>
      <c r="D15" s="45">
        <v>-123.2</v>
      </c>
      <c r="E15" s="45">
        <v>-125.4</v>
      </c>
      <c r="F15" s="45">
        <v>-42</v>
      </c>
      <c r="G15" s="45">
        <v>-10.7</v>
      </c>
      <c r="H15" s="45">
        <v>4.4000000000000004</v>
      </c>
      <c r="I15" s="45">
        <v>113.2</v>
      </c>
      <c r="J15" s="45">
        <v>142.6</v>
      </c>
      <c r="K15" s="45">
        <v>79.400000000000006</v>
      </c>
      <c r="L15" s="45">
        <v>82.6</v>
      </c>
      <c r="M15" s="45">
        <v>84.7</v>
      </c>
      <c r="N15" s="45">
        <v>101.7</v>
      </c>
      <c r="O15" s="45">
        <v>117.5</v>
      </c>
      <c r="P15" s="45">
        <v>127</v>
      </c>
      <c r="Q15" s="45">
        <v>157.4</v>
      </c>
      <c r="R15" s="45">
        <v>-150.6</v>
      </c>
      <c r="S15" s="45">
        <v>-75.2</v>
      </c>
      <c r="T15" s="45">
        <v>72.5</v>
      </c>
      <c r="U15" s="45">
        <v>113.1</v>
      </c>
      <c r="V15" s="45">
        <v>-285.7</v>
      </c>
      <c r="W15" s="45">
        <v>-298.89999999999998</v>
      </c>
      <c r="X15" s="45">
        <v>-3982.5</v>
      </c>
      <c r="Y15" s="45">
        <v>-4634.1000000000004</v>
      </c>
      <c r="Z15" s="45">
        <v>-5148.3</v>
      </c>
      <c r="AA15" s="45">
        <v>-2432.3000000000002</v>
      </c>
      <c r="AB15" s="45">
        <v>-3384.2</v>
      </c>
      <c r="AC15" s="45">
        <v>-4084.7</v>
      </c>
      <c r="AD15" s="45">
        <v>-16048.2</v>
      </c>
      <c r="AE15" s="45">
        <v>-222372.2</v>
      </c>
      <c r="AF15" s="45">
        <v>-77169.899999999994</v>
      </c>
      <c r="AG15" s="45">
        <v>-3480306.5</v>
      </c>
      <c r="AH15" s="45">
        <v>-646799451.79999995</v>
      </c>
      <c r="AI15" s="45">
        <v>-1601.7</v>
      </c>
      <c r="AJ15" s="45">
        <v>-1297</v>
      </c>
      <c r="AK15" s="45">
        <v>-1928.7</v>
      </c>
      <c r="AL15" s="45">
        <v>-1027.2</v>
      </c>
      <c r="AM15" s="45">
        <v>-669.2</v>
      </c>
      <c r="AN15" s="45">
        <v>1448.4</v>
      </c>
      <c r="AO15" s="45">
        <v>1252</v>
      </c>
      <c r="AP15" s="45">
        <v>2471.9</v>
      </c>
      <c r="AQ15" s="45">
        <v>2461.5</v>
      </c>
      <c r="AR15" s="45">
        <v>751.6</v>
      </c>
      <c r="AS15" s="46"/>
      <c r="AT15" s="46"/>
      <c r="AU15" s="46"/>
    </row>
    <row r="16" spans="2:47" ht="19.899999999999999" customHeight="1">
      <c r="B16" s="40" t="s">
        <v>404</v>
      </c>
      <c r="D16" s="58" t="s">
        <v>28</v>
      </c>
      <c r="E16" s="58" t="s">
        <v>28</v>
      </c>
      <c r="F16" s="58" t="s">
        <v>28</v>
      </c>
      <c r="G16" s="58" t="s">
        <v>28</v>
      </c>
      <c r="H16" s="58" t="s">
        <v>28</v>
      </c>
      <c r="I16" s="58" t="s">
        <v>28</v>
      </c>
      <c r="J16" s="58" t="s">
        <v>28</v>
      </c>
      <c r="K16" s="58" t="s">
        <v>28</v>
      </c>
      <c r="L16" s="58" t="s">
        <v>28</v>
      </c>
      <c r="M16" s="58" t="s">
        <v>28</v>
      </c>
      <c r="N16" s="58" t="s">
        <v>28</v>
      </c>
      <c r="O16" s="58" t="s">
        <v>28</v>
      </c>
      <c r="P16" s="58" t="s">
        <v>28</v>
      </c>
      <c r="Q16" s="58" t="s">
        <v>28</v>
      </c>
      <c r="R16" s="58" t="s">
        <v>28</v>
      </c>
      <c r="S16" s="58" t="s">
        <v>28</v>
      </c>
      <c r="T16" s="58" t="s">
        <v>28</v>
      </c>
      <c r="U16" s="58" t="s">
        <v>28</v>
      </c>
      <c r="V16" s="58" t="s">
        <v>28</v>
      </c>
      <c r="W16" s="58" t="s">
        <v>28</v>
      </c>
      <c r="X16" s="58" t="s">
        <v>28</v>
      </c>
      <c r="Y16" s="58" t="s">
        <v>28</v>
      </c>
      <c r="Z16" s="58" t="s">
        <v>28</v>
      </c>
      <c r="AA16" s="58" t="s">
        <v>28</v>
      </c>
      <c r="AB16" s="58" t="s">
        <v>28</v>
      </c>
      <c r="AC16" s="58" t="s">
        <v>28</v>
      </c>
      <c r="AD16" s="58" t="s">
        <v>28</v>
      </c>
      <c r="AE16" s="58" t="s">
        <v>28</v>
      </c>
      <c r="AF16" s="58" t="s">
        <v>28</v>
      </c>
      <c r="AG16" s="58" t="s">
        <v>28</v>
      </c>
      <c r="AH16" s="58" t="s">
        <v>28</v>
      </c>
      <c r="AI16" s="58" t="s">
        <v>28</v>
      </c>
      <c r="AJ16" s="58" t="s">
        <v>28</v>
      </c>
      <c r="AK16" s="58" t="s">
        <v>28</v>
      </c>
      <c r="AL16" s="58" t="s">
        <v>28</v>
      </c>
      <c r="AM16" s="45">
        <v>10</v>
      </c>
      <c r="AN16" s="45">
        <v>158</v>
      </c>
      <c r="AO16" s="45">
        <v>1364.5</v>
      </c>
      <c r="AP16" s="45">
        <v>1367</v>
      </c>
      <c r="AQ16" s="45">
        <v>1506.2</v>
      </c>
      <c r="AR16" s="45">
        <v>2443.3000000000002</v>
      </c>
      <c r="AS16" s="46"/>
      <c r="AT16" s="46"/>
      <c r="AU16" s="46"/>
    </row>
    <row r="17" spans="2:52" ht="19.899999999999999" customHeight="1">
      <c r="B17" s="40" t="s">
        <v>423</v>
      </c>
      <c r="D17" s="45">
        <v>453</v>
      </c>
      <c r="E17" s="45">
        <v>479.4</v>
      </c>
      <c r="F17" s="45">
        <v>521.79999999999995</v>
      </c>
      <c r="G17" s="45">
        <v>568.70000000000005</v>
      </c>
      <c r="H17" s="45">
        <v>694.9</v>
      </c>
      <c r="I17" s="45">
        <v>907.1</v>
      </c>
      <c r="J17" s="45">
        <v>1167.5</v>
      </c>
      <c r="K17" s="45">
        <v>1399</v>
      </c>
      <c r="L17" s="45">
        <v>1645.4</v>
      </c>
      <c r="M17" s="45">
        <v>1780.9</v>
      </c>
      <c r="N17" s="45">
        <v>1930.2</v>
      </c>
      <c r="O17" s="45">
        <v>2076</v>
      </c>
      <c r="P17" s="45">
        <v>2347.1</v>
      </c>
      <c r="Q17" s="45">
        <v>3110</v>
      </c>
      <c r="R17" s="45">
        <v>4254.8</v>
      </c>
      <c r="S17" s="45">
        <v>4917.3999999999996</v>
      </c>
      <c r="T17" s="45">
        <v>5770.1</v>
      </c>
      <c r="U17" s="45">
        <v>7038.8</v>
      </c>
      <c r="V17" s="45">
        <v>7268.1</v>
      </c>
      <c r="W17" s="45">
        <v>8116.3</v>
      </c>
      <c r="X17" s="45">
        <v>11977.5</v>
      </c>
      <c r="Y17" s="45">
        <v>16017.2</v>
      </c>
      <c r="Z17" s="45">
        <v>18090.7</v>
      </c>
      <c r="AA17" s="45">
        <v>19517</v>
      </c>
      <c r="AB17" s="45">
        <v>26729.1</v>
      </c>
      <c r="AC17" s="45">
        <v>50997.4</v>
      </c>
      <c r="AD17" s="45">
        <v>155863.1</v>
      </c>
      <c r="AE17" s="45">
        <v>1032481</v>
      </c>
      <c r="AF17" s="45">
        <v>239014.9</v>
      </c>
      <c r="AG17" s="45">
        <v>7214521.4000000004</v>
      </c>
      <c r="AH17" s="45">
        <v>1401411210.7</v>
      </c>
      <c r="AI17" s="45">
        <v>2857.6</v>
      </c>
      <c r="AJ17" s="45">
        <v>3061.7</v>
      </c>
      <c r="AK17" s="45">
        <v>3049.4</v>
      </c>
      <c r="AL17" s="45">
        <v>4075.6</v>
      </c>
      <c r="AM17" s="45">
        <v>5159.2</v>
      </c>
      <c r="AN17" s="45">
        <v>4738.3999999999996</v>
      </c>
      <c r="AO17" s="45">
        <v>6622.8</v>
      </c>
      <c r="AP17" s="45">
        <v>9623.1</v>
      </c>
      <c r="AQ17" s="45">
        <v>13460.9</v>
      </c>
      <c r="AR17" s="45">
        <v>17259.3</v>
      </c>
      <c r="AS17" s="46"/>
      <c r="AT17" s="46"/>
      <c r="AU17" s="46"/>
    </row>
    <row r="18" spans="2:52" ht="19.899999999999999" customHeight="1">
      <c r="B18" s="40" t="s">
        <v>424</v>
      </c>
      <c r="D18" s="58" t="s">
        <v>28</v>
      </c>
      <c r="E18" s="58" t="s">
        <v>28</v>
      </c>
      <c r="F18" s="58" t="s">
        <v>28</v>
      </c>
      <c r="G18" s="45">
        <v>-6.9</v>
      </c>
      <c r="H18" s="45">
        <v>-33.700000000000003</v>
      </c>
      <c r="I18" s="45">
        <v>-65</v>
      </c>
      <c r="J18" s="45">
        <v>-100.5</v>
      </c>
      <c r="K18" s="45">
        <v>-147.6</v>
      </c>
      <c r="L18" s="45">
        <v>-267.60000000000002</v>
      </c>
      <c r="M18" s="45">
        <v>-281.89999999999998</v>
      </c>
      <c r="N18" s="45">
        <v>-293.2</v>
      </c>
      <c r="O18" s="45">
        <v>-366.2</v>
      </c>
      <c r="P18" s="45">
        <v>-397</v>
      </c>
      <c r="Q18" s="45">
        <v>-444.6</v>
      </c>
      <c r="R18" s="45">
        <v>-445.3</v>
      </c>
      <c r="S18" s="45">
        <v>-426</v>
      </c>
      <c r="T18" s="45">
        <v>-376.3</v>
      </c>
      <c r="U18" s="45">
        <v>-318.89999999999998</v>
      </c>
      <c r="V18" s="45">
        <v>-261.5</v>
      </c>
      <c r="W18" s="45">
        <v>-261.5</v>
      </c>
      <c r="X18" s="45">
        <v>-2619</v>
      </c>
      <c r="Y18" s="45">
        <v>-2544.5</v>
      </c>
      <c r="Z18" s="45">
        <v>-1715.1</v>
      </c>
      <c r="AA18" s="45">
        <v>-2027.9</v>
      </c>
      <c r="AB18" s="45">
        <v>-1957.6</v>
      </c>
      <c r="AC18" s="45">
        <v>-1646.2</v>
      </c>
      <c r="AD18" s="45">
        <v>-688.8</v>
      </c>
      <c r="AE18" s="45">
        <v>-1142.5</v>
      </c>
      <c r="AF18" s="45">
        <v>-1.7</v>
      </c>
      <c r="AG18" s="45">
        <v>-33.9</v>
      </c>
      <c r="AH18" s="45">
        <v>-34.4</v>
      </c>
      <c r="AI18" s="45">
        <v>-1.3</v>
      </c>
      <c r="AJ18" s="45">
        <v>-8.1</v>
      </c>
      <c r="AK18" s="45">
        <v>-30.1</v>
      </c>
      <c r="AL18" s="45">
        <v>-24</v>
      </c>
      <c r="AM18" s="45">
        <v>-35.200000000000003</v>
      </c>
      <c r="AN18" s="45">
        <v>-88.5</v>
      </c>
      <c r="AO18" s="45">
        <v>-102.7</v>
      </c>
      <c r="AP18" s="45">
        <v>-131.69999999999999</v>
      </c>
      <c r="AQ18" s="45">
        <v>-233.4</v>
      </c>
      <c r="AR18" s="45">
        <v>-422.9</v>
      </c>
      <c r="AS18" s="46"/>
      <c r="AT18" s="46"/>
      <c r="AU18" s="46"/>
    </row>
    <row r="19" spans="2:52" ht="19.899999999999999" customHeight="1">
      <c r="B19" s="50" t="s">
        <v>127</v>
      </c>
      <c r="D19" s="45">
        <v>-176</v>
      </c>
      <c r="E19" s="45">
        <v>-195.9</v>
      </c>
      <c r="F19" s="45">
        <v>-280.39999999999998</v>
      </c>
      <c r="G19" s="45">
        <v>-277.5</v>
      </c>
      <c r="H19" s="45">
        <v>-300.89999999999998</v>
      </c>
      <c r="I19" s="45">
        <v>-371.3</v>
      </c>
      <c r="J19" s="45">
        <v>-486.1</v>
      </c>
      <c r="K19" s="45">
        <v>-565.70000000000005</v>
      </c>
      <c r="L19" s="45">
        <v>-707.4</v>
      </c>
      <c r="M19" s="45">
        <v>-798.8</v>
      </c>
      <c r="N19" s="45">
        <v>-895.3</v>
      </c>
      <c r="O19" s="45">
        <v>-925.8</v>
      </c>
      <c r="P19" s="45">
        <v>-1002.6</v>
      </c>
      <c r="Q19" s="45">
        <v>-1287.4000000000001</v>
      </c>
      <c r="R19" s="45">
        <v>-1814.4</v>
      </c>
      <c r="S19" s="45">
        <v>-2396.1</v>
      </c>
      <c r="T19" s="45">
        <v>-3081.6</v>
      </c>
      <c r="U19" s="45">
        <v>-3873.3</v>
      </c>
      <c r="V19" s="45">
        <v>-3771.5</v>
      </c>
      <c r="W19" s="45">
        <v>-3338</v>
      </c>
      <c r="X19" s="45">
        <v>1105.5</v>
      </c>
      <c r="Y19" s="45">
        <v>-917.20000000000073</v>
      </c>
      <c r="Z19" s="45">
        <v>-2005.4</v>
      </c>
      <c r="AA19" s="45">
        <v>-1969.9</v>
      </c>
      <c r="AB19" s="45">
        <v>-1637.4</v>
      </c>
      <c r="AC19" s="45">
        <v>1663.7</v>
      </c>
      <c r="AD19" s="45">
        <v>14543</v>
      </c>
      <c r="AE19" s="45">
        <v>149789</v>
      </c>
      <c r="AF19" s="45">
        <v>-17423.099999999999</v>
      </c>
      <c r="AG19" s="45">
        <v>386469.3</v>
      </c>
      <c r="AH19" s="45">
        <v>-465379963.80000007</v>
      </c>
      <c r="AI19" s="45">
        <v>-266.89999999999998</v>
      </c>
      <c r="AJ19" s="45">
        <v>-395.8</v>
      </c>
      <c r="AK19" s="45">
        <v>682.7</v>
      </c>
      <c r="AL19" s="45">
        <v>162</v>
      </c>
      <c r="AM19" s="45">
        <v>173.6</v>
      </c>
      <c r="AN19" s="45">
        <v>133.9</v>
      </c>
      <c r="AO19" s="45">
        <v>889.1</v>
      </c>
      <c r="AP19" s="45">
        <v>-69.699999999999591</v>
      </c>
      <c r="AQ19" s="45">
        <v>231.99589999999921</v>
      </c>
      <c r="AR19" s="45">
        <v>-1503.5</v>
      </c>
      <c r="AS19" s="46"/>
      <c r="AT19" s="46"/>
      <c r="AU19" s="46"/>
    </row>
    <row r="20" spans="2:52" ht="19.899999999999999" customHeight="1">
      <c r="B20" s="50"/>
      <c r="C20" s="40"/>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6"/>
      <c r="AT20" s="46"/>
      <c r="AU20" s="46"/>
    </row>
    <row r="21" spans="2:52" ht="19.899999999999999" customHeight="1">
      <c r="B21" s="65" t="s">
        <v>103</v>
      </c>
      <c r="C21" s="42"/>
      <c r="D21" s="43">
        <v>137</v>
      </c>
      <c r="E21" s="43">
        <v>150.69999999999999</v>
      </c>
      <c r="F21" s="43">
        <v>183.5</v>
      </c>
      <c r="G21" s="43">
        <v>238.6</v>
      </c>
      <c r="H21" s="43">
        <v>323</v>
      </c>
      <c r="I21" s="43">
        <v>425.2</v>
      </c>
      <c r="J21" s="43">
        <v>465.9</v>
      </c>
      <c r="K21" s="43">
        <v>490.7</v>
      </c>
      <c r="L21" s="43">
        <v>495.8</v>
      </c>
      <c r="M21" s="43">
        <v>518.79999999999995</v>
      </c>
      <c r="N21" s="43">
        <v>597.29999999999995</v>
      </c>
      <c r="O21" s="43">
        <v>712</v>
      </c>
      <c r="P21" s="43">
        <v>960.2</v>
      </c>
      <c r="Q21" s="43">
        <v>1384.4</v>
      </c>
      <c r="R21" s="43">
        <v>1631.9</v>
      </c>
      <c r="S21" s="43">
        <v>1662.3</v>
      </c>
      <c r="T21" s="43">
        <v>2143.8000000000002</v>
      </c>
      <c r="U21" s="43">
        <v>2259.5</v>
      </c>
      <c r="V21" s="43">
        <v>1974.7</v>
      </c>
      <c r="W21" s="43">
        <v>3022.8</v>
      </c>
      <c r="X21" s="43">
        <v>4591.6000000000004</v>
      </c>
      <c r="Y21" s="43">
        <v>5571.7</v>
      </c>
      <c r="Z21" s="43">
        <v>6483</v>
      </c>
      <c r="AA21" s="43">
        <v>9721.5</v>
      </c>
      <c r="AB21" s="43">
        <v>15428.2</v>
      </c>
      <c r="AC21" s="43">
        <v>38836.9</v>
      </c>
      <c r="AD21" s="43">
        <v>127981.4</v>
      </c>
      <c r="AE21" s="43">
        <v>820202.7</v>
      </c>
      <c r="AF21" s="43">
        <v>128336</v>
      </c>
      <c r="AG21" s="43">
        <v>3608389.7</v>
      </c>
      <c r="AH21" s="43">
        <v>266551299.19999999</v>
      </c>
      <c r="AI21" s="43">
        <v>863.6</v>
      </c>
      <c r="AJ21" s="43">
        <v>1182.5999999999999</v>
      </c>
      <c r="AK21" s="43">
        <v>1621.2</v>
      </c>
      <c r="AL21" s="43">
        <v>2848.9</v>
      </c>
      <c r="AM21" s="43">
        <v>4141.2</v>
      </c>
      <c r="AN21" s="43">
        <v>6316</v>
      </c>
      <c r="AO21" s="43">
        <v>9985.6</v>
      </c>
      <c r="AP21" s="43">
        <v>12911.9</v>
      </c>
      <c r="AQ21" s="43">
        <v>15702.195900000001</v>
      </c>
      <c r="AR21" s="43">
        <v>16959</v>
      </c>
      <c r="AS21" s="69"/>
      <c r="AT21" s="69"/>
      <c r="AU21" s="69"/>
      <c r="AV21" s="68"/>
      <c r="AW21" s="68"/>
      <c r="AX21" s="68"/>
      <c r="AY21" s="68"/>
      <c r="AZ21" s="68"/>
    </row>
    <row r="22" spans="2:52" ht="19.899999999999999" customHeight="1">
      <c r="B22" s="50" t="s">
        <v>128</v>
      </c>
      <c r="C22" s="55"/>
      <c r="D22" s="45">
        <v>114.9</v>
      </c>
      <c r="E22" s="45">
        <v>130.19999999999999</v>
      </c>
      <c r="F22" s="45">
        <v>164.1</v>
      </c>
      <c r="G22" s="45">
        <v>201.8</v>
      </c>
      <c r="H22" s="45">
        <v>256.5</v>
      </c>
      <c r="I22" s="45">
        <v>321.5</v>
      </c>
      <c r="J22" s="45">
        <v>316.39999999999998</v>
      </c>
      <c r="K22" s="45">
        <v>297</v>
      </c>
      <c r="L22" s="45">
        <v>280.10000000000002</v>
      </c>
      <c r="M22" s="45">
        <v>294.2</v>
      </c>
      <c r="N22" s="45">
        <v>330.2</v>
      </c>
      <c r="O22" s="45">
        <v>371.3</v>
      </c>
      <c r="P22" s="45">
        <v>455.4</v>
      </c>
      <c r="Q22" s="45">
        <v>738.9</v>
      </c>
      <c r="R22" s="45">
        <v>874.6</v>
      </c>
      <c r="S22" s="45">
        <v>842.6</v>
      </c>
      <c r="T22" s="45">
        <v>1013.1</v>
      </c>
      <c r="U22" s="45">
        <v>1032.4000000000001</v>
      </c>
      <c r="V22" s="45">
        <v>873.3</v>
      </c>
      <c r="W22" s="45">
        <v>1533.1</v>
      </c>
      <c r="X22" s="45">
        <v>2121.1</v>
      </c>
      <c r="Y22" s="45">
        <v>2712.3</v>
      </c>
      <c r="Z22" s="45">
        <v>3327.2</v>
      </c>
      <c r="AA22" s="45">
        <v>5466.6</v>
      </c>
      <c r="AB22" s="45">
        <v>8725.7000000000007</v>
      </c>
      <c r="AC22" s="45">
        <v>26994.6</v>
      </c>
      <c r="AD22" s="45">
        <v>93411.199999999997</v>
      </c>
      <c r="AE22" s="45">
        <v>724029.2</v>
      </c>
      <c r="AF22" s="45">
        <v>103522.5</v>
      </c>
      <c r="AG22" s="45">
        <v>1985893.1</v>
      </c>
      <c r="AH22" s="45">
        <v>82876238.799999997</v>
      </c>
      <c r="AI22" s="45">
        <v>324.2</v>
      </c>
      <c r="AJ22" s="45">
        <v>373.2</v>
      </c>
      <c r="AK22" s="45">
        <v>295.10000000000002</v>
      </c>
      <c r="AL22" s="45">
        <v>412</v>
      </c>
      <c r="AM22" s="45">
        <v>510.9</v>
      </c>
      <c r="AN22" s="45">
        <v>758.5</v>
      </c>
      <c r="AO22" s="45">
        <v>1025</v>
      </c>
      <c r="AP22" s="45">
        <v>1165</v>
      </c>
      <c r="AQ22" s="45">
        <v>1392.6494</v>
      </c>
      <c r="AR22" s="45">
        <v>1572.4</v>
      </c>
      <c r="AS22" s="46"/>
      <c r="AT22" s="46"/>
      <c r="AU22" s="46"/>
    </row>
    <row r="23" spans="2:52" ht="19.899999999999999" customHeight="1">
      <c r="B23" s="50" t="s">
        <v>129</v>
      </c>
      <c r="C23" s="55"/>
      <c r="D23" s="45">
        <v>0</v>
      </c>
      <c r="E23" s="45">
        <v>0</v>
      </c>
      <c r="F23" s="45">
        <v>0</v>
      </c>
      <c r="G23" s="45">
        <v>8.8000000000000007</v>
      </c>
      <c r="H23" s="45">
        <v>27</v>
      </c>
      <c r="I23" s="45">
        <v>60.4</v>
      </c>
      <c r="J23" s="45">
        <v>99.2</v>
      </c>
      <c r="K23" s="45">
        <v>122.4</v>
      </c>
      <c r="L23" s="45">
        <v>145.80000000000001</v>
      </c>
      <c r="M23" s="45">
        <v>154.19999999999999</v>
      </c>
      <c r="N23" s="45">
        <v>172.6</v>
      </c>
      <c r="O23" s="45">
        <v>190</v>
      </c>
      <c r="P23" s="45">
        <v>264.89999999999998</v>
      </c>
      <c r="Q23" s="45">
        <v>377.7</v>
      </c>
      <c r="R23" s="45">
        <v>396.8</v>
      </c>
      <c r="S23" s="45">
        <v>380.7</v>
      </c>
      <c r="T23" s="45">
        <v>484.7</v>
      </c>
      <c r="U23" s="45">
        <v>498</v>
      </c>
      <c r="V23" s="45">
        <v>426.7</v>
      </c>
      <c r="W23" s="45">
        <v>889.8</v>
      </c>
      <c r="X23" s="45">
        <v>994.7</v>
      </c>
      <c r="Y23" s="45">
        <v>1132.3</v>
      </c>
      <c r="Z23" s="45">
        <v>1293.0999999999999</v>
      </c>
      <c r="AA23" s="45">
        <v>1776.1</v>
      </c>
      <c r="AB23" s="45">
        <v>3050.9</v>
      </c>
      <c r="AC23" s="45">
        <v>5682.2</v>
      </c>
      <c r="AD23" s="45">
        <v>14857.5</v>
      </c>
      <c r="AE23" s="45">
        <v>47138.9</v>
      </c>
      <c r="AF23" s="45">
        <v>841.9</v>
      </c>
      <c r="AG23" s="45">
        <v>12660.8</v>
      </c>
      <c r="AH23" s="45">
        <v>3325744.7</v>
      </c>
      <c r="AI23" s="45">
        <v>37.200000000000003</v>
      </c>
      <c r="AJ23" s="45">
        <v>126.2</v>
      </c>
      <c r="AK23" s="45">
        <v>216.2</v>
      </c>
      <c r="AL23" s="45">
        <v>399.4</v>
      </c>
      <c r="AM23" s="45">
        <v>540.5</v>
      </c>
      <c r="AN23" s="45">
        <v>662.5</v>
      </c>
      <c r="AO23" s="45">
        <v>986.3</v>
      </c>
      <c r="AP23" s="45">
        <v>1148.4000000000001</v>
      </c>
      <c r="AQ23" s="45">
        <v>1580.5</v>
      </c>
      <c r="AR23" s="45">
        <v>1415.8</v>
      </c>
      <c r="AS23" s="46"/>
      <c r="AT23" s="46"/>
      <c r="AU23" s="46"/>
    </row>
    <row r="24" spans="2:52" ht="19.899999999999999" customHeight="1">
      <c r="B24" s="50" t="s">
        <v>130</v>
      </c>
      <c r="C24" s="55"/>
      <c r="D24" s="45">
        <v>22.1</v>
      </c>
      <c r="E24" s="45">
        <v>20.5</v>
      </c>
      <c r="F24" s="45">
        <v>19.399999999999999</v>
      </c>
      <c r="G24" s="45">
        <v>28</v>
      </c>
      <c r="H24" s="45">
        <v>39.5</v>
      </c>
      <c r="I24" s="45">
        <v>43.3</v>
      </c>
      <c r="J24" s="45">
        <v>50.3</v>
      </c>
      <c r="K24" s="45">
        <v>71.3</v>
      </c>
      <c r="L24" s="45">
        <v>69.900000000000006</v>
      </c>
      <c r="M24" s="45">
        <v>70.400000000000006</v>
      </c>
      <c r="N24" s="45">
        <v>94.5</v>
      </c>
      <c r="O24" s="45">
        <v>150.69999999999999</v>
      </c>
      <c r="P24" s="45">
        <v>239.9</v>
      </c>
      <c r="Q24" s="45">
        <v>267.8</v>
      </c>
      <c r="R24" s="45">
        <v>339.6</v>
      </c>
      <c r="S24" s="45">
        <v>413.3</v>
      </c>
      <c r="T24" s="45">
        <v>591.4</v>
      </c>
      <c r="U24" s="45">
        <v>649.9</v>
      </c>
      <c r="V24" s="45">
        <v>565.5</v>
      </c>
      <c r="W24" s="45">
        <v>467.9</v>
      </c>
      <c r="X24" s="45">
        <v>1366.1</v>
      </c>
      <c r="Y24" s="45">
        <v>1580.3</v>
      </c>
      <c r="Z24" s="45">
        <v>1744.6</v>
      </c>
      <c r="AA24" s="45">
        <v>2377.4</v>
      </c>
      <c r="AB24" s="45">
        <v>3535.5</v>
      </c>
      <c r="AC24" s="45">
        <v>5879.1</v>
      </c>
      <c r="AD24" s="45">
        <v>19021.400000000001</v>
      </c>
      <c r="AE24" s="45">
        <v>48099.9</v>
      </c>
      <c r="AF24" s="45">
        <v>8749.1</v>
      </c>
      <c r="AG24" s="45">
        <v>515900.4</v>
      </c>
      <c r="AH24" s="45">
        <v>57265214.5</v>
      </c>
      <c r="AI24" s="45">
        <v>145.30000000000001</v>
      </c>
      <c r="AJ24" s="45">
        <v>129.1</v>
      </c>
      <c r="AK24" s="45">
        <v>163.6</v>
      </c>
      <c r="AL24" s="45">
        <v>357.1</v>
      </c>
      <c r="AM24" s="45">
        <v>403.8</v>
      </c>
      <c r="AN24" s="45">
        <v>563.79999999999995</v>
      </c>
      <c r="AO24" s="45">
        <v>1167.7</v>
      </c>
      <c r="AP24" s="45">
        <v>1390</v>
      </c>
      <c r="AQ24" s="45">
        <v>1720.1</v>
      </c>
      <c r="AR24" s="45">
        <v>1693.1</v>
      </c>
      <c r="AS24" s="46"/>
      <c r="AT24" s="46"/>
      <c r="AU24" s="46"/>
    </row>
    <row r="25" spans="2:52" ht="19.899999999999999" customHeight="1">
      <c r="B25" s="50" t="s">
        <v>131</v>
      </c>
      <c r="C25" s="55"/>
      <c r="D25" s="58" t="s">
        <v>28</v>
      </c>
      <c r="E25" s="58" t="s">
        <v>28</v>
      </c>
      <c r="F25" s="58" t="s">
        <v>28</v>
      </c>
      <c r="G25" s="58" t="s">
        <v>28</v>
      </c>
      <c r="H25" s="58" t="s">
        <v>28</v>
      </c>
      <c r="I25" s="58" t="s">
        <v>28</v>
      </c>
      <c r="J25" s="58" t="s">
        <v>28</v>
      </c>
      <c r="K25" s="58" t="s">
        <v>28</v>
      </c>
      <c r="L25" s="58" t="s">
        <v>28</v>
      </c>
      <c r="M25" s="58" t="s">
        <v>28</v>
      </c>
      <c r="N25" s="58" t="s">
        <v>28</v>
      </c>
      <c r="O25" s="58" t="s">
        <v>28</v>
      </c>
      <c r="P25" s="58" t="s">
        <v>28</v>
      </c>
      <c r="Q25" s="58" t="s">
        <v>28</v>
      </c>
      <c r="R25" s="45">
        <v>20.9</v>
      </c>
      <c r="S25" s="45">
        <v>25.7</v>
      </c>
      <c r="T25" s="45">
        <v>54.6</v>
      </c>
      <c r="U25" s="45">
        <v>79.2</v>
      </c>
      <c r="V25" s="45">
        <v>109.2</v>
      </c>
      <c r="W25" s="45">
        <v>132</v>
      </c>
      <c r="X25" s="45">
        <v>109.7</v>
      </c>
      <c r="Y25" s="45">
        <v>146.80000000000001</v>
      </c>
      <c r="Z25" s="45">
        <v>118.1</v>
      </c>
      <c r="AA25" s="45">
        <v>101.4</v>
      </c>
      <c r="AB25" s="45">
        <v>116.1</v>
      </c>
      <c r="AC25" s="45">
        <v>281</v>
      </c>
      <c r="AD25" s="45">
        <v>691.3</v>
      </c>
      <c r="AE25" s="45">
        <v>934.7</v>
      </c>
      <c r="AF25" s="45">
        <v>15222.5</v>
      </c>
      <c r="AG25" s="45">
        <v>1093935.3999999999</v>
      </c>
      <c r="AH25" s="45">
        <v>123084101.2</v>
      </c>
      <c r="AI25" s="45">
        <v>356.9</v>
      </c>
      <c r="AJ25" s="45">
        <v>554.1</v>
      </c>
      <c r="AK25" s="45">
        <v>946.3</v>
      </c>
      <c r="AL25" s="45">
        <v>1680.4</v>
      </c>
      <c r="AM25" s="45">
        <v>2686</v>
      </c>
      <c r="AN25" s="45">
        <v>4331.2</v>
      </c>
      <c r="AO25" s="45">
        <v>6806.6</v>
      </c>
      <c r="AP25" s="45">
        <v>9208.5</v>
      </c>
      <c r="AQ25" s="45">
        <v>11008.9465</v>
      </c>
      <c r="AR25" s="45">
        <v>12277.7</v>
      </c>
      <c r="AS25" s="46"/>
      <c r="AT25" s="46"/>
      <c r="AU25" s="46"/>
    </row>
    <row r="26" spans="2:52" ht="10.5" customHeight="1" thickBot="1">
      <c r="B26" s="70"/>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71"/>
      <c r="AJ26" s="71"/>
      <c r="AK26" s="71"/>
      <c r="AL26" s="71"/>
      <c r="AM26" s="71"/>
      <c r="AN26" s="71"/>
      <c r="AO26" s="71"/>
      <c r="AP26" s="71"/>
      <c r="AQ26" s="72"/>
      <c r="AR26" s="71"/>
    </row>
    <row r="27" spans="2:52" ht="18" customHeight="1">
      <c r="B27" s="66" t="s">
        <v>31</v>
      </c>
      <c r="C27" s="63" t="s">
        <v>281</v>
      </c>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53"/>
      <c r="AJ27" s="53"/>
      <c r="AK27" s="53"/>
      <c r="AL27" s="53"/>
      <c r="AM27" s="53"/>
      <c r="AN27" s="53"/>
      <c r="AO27" s="53"/>
      <c r="AP27" s="53"/>
      <c r="AQ27" s="45"/>
      <c r="AR27" s="53"/>
    </row>
    <row r="28" spans="2:52" ht="18" customHeight="1">
      <c r="B28" s="50"/>
      <c r="C28" s="63" t="s">
        <v>282</v>
      </c>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53"/>
      <c r="AJ28" s="53"/>
      <c r="AK28" s="53"/>
      <c r="AL28" s="53"/>
      <c r="AM28" s="53"/>
      <c r="AN28" s="53"/>
      <c r="AO28" s="53"/>
      <c r="AP28" s="53"/>
      <c r="AQ28" s="45"/>
      <c r="AR28" s="53"/>
    </row>
    <row r="29" spans="2:52" ht="18" customHeight="1">
      <c r="B29" s="50"/>
      <c r="C29" s="63" t="s">
        <v>283</v>
      </c>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53"/>
      <c r="AJ29" s="53"/>
      <c r="AK29" s="53"/>
      <c r="AL29" s="53"/>
      <c r="AM29" s="53"/>
      <c r="AN29" s="53"/>
      <c r="AO29" s="53"/>
      <c r="AP29" s="53"/>
      <c r="AQ29" s="53"/>
      <c r="AR29" s="53"/>
    </row>
    <row r="30" spans="2:52" ht="18" customHeight="1">
      <c r="B30" s="50"/>
      <c r="C30" s="63" t="s">
        <v>284</v>
      </c>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53"/>
      <c r="AJ30" s="53"/>
      <c r="AK30" s="53"/>
      <c r="AL30" s="53"/>
      <c r="AM30" s="53"/>
      <c r="AN30" s="53"/>
      <c r="AO30" s="53"/>
      <c r="AP30" s="53"/>
      <c r="AQ30" s="53"/>
      <c r="AR30" s="53"/>
    </row>
    <row r="31" spans="2:52" ht="18" customHeight="1">
      <c r="B31" s="66" t="s">
        <v>32</v>
      </c>
      <c r="C31" s="63" t="s">
        <v>285</v>
      </c>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53"/>
      <c r="AJ31" s="53"/>
      <c r="AK31" s="53"/>
      <c r="AL31" s="53"/>
      <c r="AM31" s="53"/>
      <c r="AN31" s="53"/>
      <c r="AO31" s="53"/>
      <c r="AP31" s="53"/>
      <c r="AQ31" s="53"/>
      <c r="AR31" s="53"/>
    </row>
    <row r="32" spans="2:52" ht="18" customHeight="1">
      <c r="B32" s="66" t="s">
        <v>33</v>
      </c>
      <c r="C32" s="63" t="s">
        <v>286</v>
      </c>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53"/>
      <c r="AJ32" s="53"/>
      <c r="AK32" s="53"/>
      <c r="AL32" s="53"/>
      <c r="AM32" s="53"/>
      <c r="AN32" s="53"/>
      <c r="AO32" s="53"/>
      <c r="AP32" s="53"/>
      <c r="AQ32" s="53"/>
      <c r="AR32" s="53"/>
    </row>
    <row r="33" spans="2:44" ht="18" customHeight="1">
      <c r="B33" s="51" t="s">
        <v>268</v>
      </c>
      <c r="C33" s="63" t="s">
        <v>287</v>
      </c>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row>
    <row r="34" spans="2:44" ht="18" customHeight="1"/>
    <row r="35" spans="2:44" ht="18" customHeight="1"/>
  </sheetData>
  <mergeCells count="4">
    <mergeCell ref="D3:E3"/>
    <mergeCell ref="F3:G3"/>
    <mergeCell ref="J3:K3"/>
    <mergeCell ref="B3:C3"/>
  </mergeCells>
  <phoneticPr fontId="0" type="noConversion"/>
  <printOptions verticalCentered="1"/>
  <pageMargins left="0.25" right="0.25" top="0" bottom="0" header="0" footer="0"/>
  <pageSetup paperSize="120" scale="60" orientation="landscape" horizontalDpi="300" verticalDpi="300" r:id="rId1"/>
  <headerFooter alignWithMargins="0"/>
  <rowBreaks count="1" manualBreakCount="1">
    <brk id="274" max="65535" man="1"/>
  </rowBreaks>
  <ignoredErrors>
    <ignoredError sqref="D5:AR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68"/>
  <sheetViews>
    <sheetView showOutlineSymbols="0"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36.33203125" style="27" customWidth="1"/>
    <col min="3" max="3" width="56.5546875" style="27" customWidth="1"/>
    <col min="4" max="16" width="14.6640625" style="27" customWidth="1"/>
    <col min="17" max="16384" width="14.6640625" style="27"/>
  </cols>
  <sheetData>
    <row r="1" spans="2:62" ht="19.899999999999999" customHeight="1">
      <c r="B1" s="24" t="s">
        <v>427</v>
      </c>
      <c r="C1" s="25"/>
      <c r="D1" s="26"/>
      <c r="E1" s="25"/>
      <c r="F1" s="26"/>
      <c r="G1" s="25"/>
      <c r="H1" s="26"/>
      <c r="I1" s="26"/>
    </row>
    <row r="2" spans="2:62" ht="19.899999999999999" customHeight="1">
      <c r="B2" s="52" t="s">
        <v>455</v>
      </c>
      <c r="C2" s="25"/>
      <c r="D2" s="25"/>
      <c r="E2" s="25"/>
      <c r="F2" s="25"/>
      <c r="G2" s="25"/>
      <c r="H2" s="25"/>
      <c r="I2" s="25"/>
      <c r="J2" s="73"/>
      <c r="K2" s="31"/>
    </row>
    <row r="3" spans="2:62" ht="19.899999999999999" customHeight="1">
      <c r="B3" s="285" t="s">
        <v>448</v>
      </c>
      <c r="C3" s="285"/>
      <c r="D3" s="288"/>
      <c r="E3" s="288"/>
      <c r="F3" s="288"/>
      <c r="G3" s="288"/>
      <c r="H3" s="29"/>
      <c r="I3" s="29"/>
      <c r="J3" s="73"/>
      <c r="K3" s="31"/>
    </row>
    <row r="4" spans="2:62" ht="19.899999999999999" customHeight="1" thickBot="1">
      <c r="G4" s="287"/>
      <c r="H4" s="287"/>
      <c r="I4" s="287"/>
      <c r="J4" s="287"/>
      <c r="K4" s="31"/>
      <c r="L4" s="33"/>
      <c r="M4" s="33"/>
      <c r="Q4" s="33"/>
      <c r="V4" s="33" t="s">
        <v>441</v>
      </c>
    </row>
    <row r="5" spans="2:62" s="38" customFormat="1" ht="28.15" customHeight="1" thickBot="1">
      <c r="B5" s="34" t="s">
        <v>267</v>
      </c>
      <c r="C5" s="35"/>
      <c r="D5" s="189" t="s">
        <v>0</v>
      </c>
      <c r="E5" s="189" t="s">
        <v>1</v>
      </c>
      <c r="F5" s="189" t="s">
        <v>2</v>
      </c>
      <c r="G5" s="189" t="s">
        <v>3</v>
      </c>
      <c r="H5" s="189" t="s">
        <v>4</v>
      </c>
      <c r="I5" s="189" t="s">
        <v>9</v>
      </c>
      <c r="J5" s="189" t="s">
        <v>29</v>
      </c>
      <c r="K5" s="190">
        <v>2008</v>
      </c>
      <c r="L5" s="190">
        <v>2009</v>
      </c>
      <c r="M5" s="190">
        <v>2010</v>
      </c>
      <c r="N5" s="190">
        <v>2011</v>
      </c>
      <c r="O5" s="190">
        <v>2012</v>
      </c>
      <c r="P5" s="190">
        <v>2013</v>
      </c>
      <c r="Q5" s="190">
        <v>2014</v>
      </c>
      <c r="R5" s="190">
        <v>2015</v>
      </c>
      <c r="S5" s="190">
        <v>2016</v>
      </c>
      <c r="T5" s="190">
        <v>2017</v>
      </c>
      <c r="U5" s="190">
        <v>2018</v>
      </c>
      <c r="V5" s="190">
        <v>2019</v>
      </c>
      <c r="W5" s="190">
        <v>2020</v>
      </c>
      <c r="X5" s="37"/>
      <c r="Y5" s="37"/>
      <c r="Z5" s="37"/>
      <c r="AA5" s="37"/>
      <c r="AB5" s="37"/>
      <c r="AC5" s="37"/>
      <c r="AD5" s="37"/>
      <c r="AE5" s="37"/>
      <c r="AF5" s="37"/>
      <c r="AG5" s="37"/>
      <c r="AH5" s="37"/>
      <c r="AI5" s="37"/>
      <c r="AJ5" s="37"/>
      <c r="AK5" s="37"/>
      <c r="AL5" s="37"/>
      <c r="AM5" s="37"/>
      <c r="AN5" s="37"/>
      <c r="AO5" s="37"/>
      <c r="AP5" s="37"/>
      <c r="AQ5" s="37"/>
      <c r="AR5" s="37"/>
      <c r="AS5" s="242"/>
      <c r="AT5" s="242"/>
      <c r="AU5" s="242"/>
      <c r="AV5" s="242"/>
      <c r="AW5" s="37"/>
      <c r="AX5" s="37"/>
      <c r="AY5" s="37"/>
      <c r="AZ5" s="37"/>
      <c r="BA5" s="37"/>
      <c r="BB5" s="37"/>
      <c r="BC5" s="37"/>
      <c r="BD5" s="37"/>
      <c r="BE5" s="37"/>
      <c r="BF5" s="37"/>
      <c r="BG5" s="37"/>
      <c r="BH5" s="37"/>
      <c r="BI5" s="37"/>
      <c r="BJ5" s="37"/>
    </row>
    <row r="6" spans="2:62" ht="19.899999999999999" customHeight="1">
      <c r="B6" s="40"/>
      <c r="C6" s="40"/>
      <c r="D6" s="49"/>
      <c r="E6" s="49"/>
      <c r="F6" s="49"/>
      <c r="G6" s="49"/>
      <c r="H6" s="49"/>
      <c r="I6" s="49"/>
      <c r="J6" s="49"/>
      <c r="K6" s="49"/>
      <c r="AS6" s="243"/>
      <c r="AT6" s="243"/>
      <c r="AU6" s="243"/>
      <c r="AV6" s="243"/>
    </row>
    <row r="7" spans="2:62" ht="19.899999999999999" customHeight="1">
      <c r="B7" s="41" t="s">
        <v>87</v>
      </c>
      <c r="C7" s="39"/>
      <c r="D7" s="43">
        <f>+D8+D9</f>
        <v>-196.39999999999986</v>
      </c>
      <c r="E7" s="43">
        <f>+E8+E9</f>
        <v>-212.90000000000009</v>
      </c>
      <c r="F7" s="43">
        <f>+F8+F9</f>
        <v>-184.90000000000009</v>
      </c>
      <c r="G7" s="43">
        <f>+G8+G9</f>
        <v>117.93200000000002</v>
      </c>
      <c r="H7" s="43">
        <f>+H8+H9</f>
        <v>-1050.6999999999998</v>
      </c>
      <c r="I7" s="43">
        <v>-4257.4000000000005</v>
      </c>
      <c r="J7" s="43">
        <v>-5282.7000000000007</v>
      </c>
      <c r="K7" s="43">
        <v>-5677.5919999999996</v>
      </c>
      <c r="L7" s="43">
        <v>-1530.3657796346615</v>
      </c>
      <c r="M7" s="43">
        <v>5567.3342517677156</v>
      </c>
      <c r="N7" s="43">
        <v>9628.4289285782561</v>
      </c>
      <c r="O7" s="43">
        <v>5739.995490267117</v>
      </c>
      <c r="P7" s="43">
        <v>4685.0540224360466</v>
      </c>
      <c r="Q7" s="43">
        <v>3822.048729551725</v>
      </c>
      <c r="R7" s="43">
        <v>-7349.05680142438</v>
      </c>
      <c r="S7" s="43">
        <v>-11506.308101181447</v>
      </c>
      <c r="T7" s="43">
        <v>-17114.928861485769</v>
      </c>
      <c r="U7" s="43">
        <v>-17815.717054474575</v>
      </c>
      <c r="V7" s="43">
        <v>5606.6794557380126</v>
      </c>
      <c r="W7" s="43">
        <v>11765.014397312181</v>
      </c>
      <c r="X7" s="172"/>
      <c r="Y7" s="172"/>
      <c r="Z7" s="172"/>
      <c r="AA7" s="172"/>
      <c r="AB7" s="172"/>
      <c r="AC7" s="172"/>
      <c r="AD7" s="172"/>
      <c r="AE7" s="172"/>
      <c r="AF7" s="172"/>
      <c r="AG7" s="172"/>
      <c r="AH7" s="243"/>
      <c r="AI7" s="243"/>
      <c r="AJ7" s="243"/>
      <c r="AK7" s="172"/>
      <c r="AL7" s="172"/>
      <c r="AM7" s="172"/>
      <c r="AN7" s="172"/>
      <c r="AO7" s="172"/>
      <c r="AP7" s="172"/>
      <c r="AQ7" s="172"/>
      <c r="AR7" s="172"/>
      <c r="AS7" s="172"/>
      <c r="AT7" s="172"/>
      <c r="AU7" s="172"/>
      <c r="AV7" s="243"/>
    </row>
    <row r="8" spans="2:62" ht="19.899999999999999" customHeight="1">
      <c r="B8" s="44" t="s">
        <v>88</v>
      </c>
      <c r="C8" s="40"/>
      <c r="D8" s="56">
        <v>1223.4000000000001</v>
      </c>
      <c r="E8" s="56">
        <v>1357</v>
      </c>
      <c r="F8" s="56">
        <v>1510.1</v>
      </c>
      <c r="G8" s="56">
        <v>1921.873</v>
      </c>
      <c r="H8" s="56">
        <v>2422.3000000000002</v>
      </c>
      <c r="I8" s="56">
        <v>2254.1999999999998</v>
      </c>
      <c r="J8" s="56">
        <v>2460.1</v>
      </c>
      <c r="K8" s="56">
        <v>3505.1379999999999</v>
      </c>
      <c r="L8" s="56">
        <v>8612.2962971755496</v>
      </c>
      <c r="M8" s="56">
        <v>14492.706372725217</v>
      </c>
      <c r="N8" s="56">
        <v>16781.09653185635</v>
      </c>
      <c r="O8" s="56">
        <v>13625.819737065498</v>
      </c>
      <c r="P8" s="56">
        <v>13815.521427346401</v>
      </c>
      <c r="Q8" s="56">
        <v>16913.2190158626</v>
      </c>
      <c r="R8" s="56">
        <v>12451.939166325799</v>
      </c>
      <c r="S8" s="56">
        <v>19875.401659733401</v>
      </c>
      <c r="T8" s="56">
        <v>19252.616657325099</v>
      </c>
      <c r="U8" s="56">
        <v>18013.671931095421</v>
      </c>
      <c r="V8" s="56">
        <v>40417.195644768282</v>
      </c>
      <c r="W8" s="56">
        <v>40351.732638641341</v>
      </c>
      <c r="X8" s="172"/>
      <c r="Y8" s="172"/>
      <c r="Z8" s="172"/>
      <c r="AA8" s="172"/>
      <c r="AB8" s="172"/>
      <c r="AC8" s="172"/>
      <c r="AD8" s="172"/>
      <c r="AE8" s="172"/>
      <c r="AF8" s="172"/>
      <c r="AG8" s="172"/>
      <c r="AH8" s="243"/>
      <c r="AI8" s="243"/>
      <c r="AJ8" s="243"/>
      <c r="AK8" s="172"/>
      <c r="AL8" s="172"/>
      <c r="AM8" s="172"/>
      <c r="AN8" s="172"/>
      <c r="AO8" s="172"/>
      <c r="AP8" s="172"/>
      <c r="AQ8" s="172"/>
      <c r="AR8" s="172"/>
      <c r="AS8" s="172"/>
      <c r="AT8" s="172"/>
      <c r="AU8" s="172"/>
      <c r="AV8" s="243"/>
    </row>
    <row r="9" spans="2:62" ht="19.899999999999999" customHeight="1">
      <c r="B9" s="44" t="s">
        <v>143</v>
      </c>
      <c r="C9" s="40"/>
      <c r="D9" s="56">
        <v>-1419.8</v>
      </c>
      <c r="E9" s="56">
        <v>-1569.9</v>
      </c>
      <c r="F9" s="56">
        <v>-1695</v>
      </c>
      <c r="G9" s="56">
        <v>-1803.941</v>
      </c>
      <c r="H9" s="56">
        <v>-3473</v>
      </c>
      <c r="I9" s="56">
        <v>-6511.6</v>
      </c>
      <c r="J9" s="56">
        <v>-7742.8</v>
      </c>
      <c r="K9" s="56">
        <v>-9182.73</v>
      </c>
      <c r="L9" s="56">
        <v>-10142.662076810211</v>
      </c>
      <c r="M9" s="56">
        <v>-8925.3721209575015</v>
      </c>
      <c r="N9" s="56">
        <v>-7152.6676032780942</v>
      </c>
      <c r="O9" s="56">
        <v>-7885.824246798381</v>
      </c>
      <c r="P9" s="56">
        <v>-9130.4674049103542</v>
      </c>
      <c r="Q9" s="56">
        <v>-13091.170286310875</v>
      </c>
      <c r="R9" s="56">
        <v>-19800.995967750179</v>
      </c>
      <c r="S9" s="56">
        <v>-31381.709760914848</v>
      </c>
      <c r="T9" s="56">
        <v>-36367.545518810868</v>
      </c>
      <c r="U9" s="56">
        <v>-35829.388985569996</v>
      </c>
      <c r="V9" s="56">
        <v>-34810.51618903027</v>
      </c>
      <c r="W9" s="56">
        <v>-28586.718241329159</v>
      </c>
      <c r="X9" s="172"/>
      <c r="Y9" s="172"/>
      <c r="Z9" s="172"/>
      <c r="AA9" s="172"/>
      <c r="AB9" s="172"/>
      <c r="AC9" s="172"/>
      <c r="AD9" s="172"/>
      <c r="AE9" s="172"/>
      <c r="AF9" s="172"/>
      <c r="AG9" s="172"/>
      <c r="AH9" s="243"/>
      <c r="AI9" s="243"/>
      <c r="AJ9" s="243"/>
      <c r="AK9" s="172"/>
      <c r="AL9" s="172"/>
      <c r="AM9" s="172"/>
      <c r="AN9" s="172"/>
      <c r="AO9" s="172"/>
      <c r="AP9" s="172"/>
      <c r="AQ9" s="172"/>
      <c r="AR9" s="172"/>
      <c r="AS9" s="172"/>
      <c r="AT9" s="172"/>
      <c r="AU9" s="172"/>
      <c r="AV9" s="243"/>
    </row>
    <row r="10" spans="2:62" ht="19.899999999999999" customHeight="1">
      <c r="B10" s="44" t="s">
        <v>86</v>
      </c>
      <c r="C10" s="40"/>
      <c r="D10" s="45"/>
      <c r="E10" s="45"/>
      <c r="F10" s="45"/>
      <c r="G10" s="45"/>
      <c r="H10" s="45"/>
      <c r="I10" s="45"/>
      <c r="J10" s="45"/>
      <c r="K10" s="45"/>
      <c r="L10" s="45"/>
      <c r="M10" s="45"/>
      <c r="X10" s="172"/>
      <c r="Y10" s="172"/>
      <c r="Z10" s="172"/>
      <c r="AA10" s="172"/>
      <c r="AB10" s="172"/>
      <c r="AC10" s="172"/>
      <c r="AD10" s="172"/>
      <c r="AE10" s="172"/>
      <c r="AF10" s="172"/>
      <c r="AG10" s="172"/>
      <c r="AH10" s="243"/>
      <c r="AI10" s="243"/>
      <c r="AJ10" s="243"/>
      <c r="AK10" s="172"/>
      <c r="AL10" s="172"/>
      <c r="AM10" s="172"/>
      <c r="AN10" s="172"/>
      <c r="AO10" s="172"/>
      <c r="AP10" s="172"/>
      <c r="AQ10" s="172"/>
      <c r="AR10" s="172"/>
      <c r="AS10" s="172"/>
      <c r="AT10" s="172"/>
      <c r="AU10" s="172"/>
      <c r="AV10" s="243"/>
    </row>
    <row r="11" spans="2:62" ht="19.899999999999999" customHeight="1">
      <c r="B11" s="41" t="s">
        <v>90</v>
      </c>
      <c r="C11" s="39"/>
      <c r="D11" s="43">
        <f>+D30-D7</f>
        <v>18034.2</v>
      </c>
      <c r="E11" s="43">
        <f>+E30-E7</f>
        <v>20499.2</v>
      </c>
      <c r="F11" s="43">
        <f>+F30-F7</f>
        <v>23313</v>
      </c>
      <c r="G11" s="43">
        <f>+G30-G7</f>
        <v>26749.768</v>
      </c>
      <c r="H11" s="43">
        <f>+H30-H7</f>
        <v>30026.799999999999</v>
      </c>
      <c r="I11" s="43">
        <v>35716.6</v>
      </c>
      <c r="J11" s="43">
        <v>41924.100000000006</v>
      </c>
      <c r="K11" s="43">
        <v>45516.692000000003</v>
      </c>
      <c r="L11" s="43">
        <v>45060.645174616162</v>
      </c>
      <c r="M11" s="43">
        <v>47479.089290567761</v>
      </c>
      <c r="N11" s="43">
        <v>49316.789706889016</v>
      </c>
      <c r="O11" s="205">
        <v>63810.749091840931</v>
      </c>
      <c r="P11" s="43">
        <v>79068.502974935764</v>
      </c>
      <c r="Q11" s="43">
        <v>92248.584708328999</v>
      </c>
      <c r="R11" s="43">
        <v>123160.86634553646</v>
      </c>
      <c r="S11" s="43">
        <v>139132.31173140398</v>
      </c>
      <c r="T11" s="43">
        <v>161668.9235692521</v>
      </c>
      <c r="U11" s="43">
        <v>128661.46868207143</v>
      </c>
      <c r="V11" s="43">
        <v>109102.40321826341</v>
      </c>
      <c r="W11" s="43">
        <v>116765.41362880045</v>
      </c>
      <c r="X11" s="172"/>
      <c r="Y11" s="172"/>
      <c r="Z11" s="172"/>
      <c r="AA11" s="172"/>
      <c r="AB11" s="172"/>
      <c r="AC11" s="172"/>
      <c r="AD11" s="172"/>
      <c r="AE11" s="172"/>
      <c r="AF11" s="172"/>
      <c r="AG11" s="172"/>
      <c r="AH11" s="243"/>
      <c r="AI11" s="243"/>
      <c r="AJ11" s="235"/>
      <c r="AK11" s="172"/>
      <c r="AL11" s="172"/>
      <c r="AM11" s="172"/>
      <c r="AN11" s="172"/>
      <c r="AO11" s="172"/>
      <c r="AP11" s="172"/>
      <c r="AQ11" s="172"/>
      <c r="AR11" s="172"/>
      <c r="AS11" s="172"/>
      <c r="AT11" s="172"/>
      <c r="AU11" s="172"/>
      <c r="AV11" s="243"/>
    </row>
    <row r="12" spans="2:62" ht="19.899999999999999" customHeight="1">
      <c r="B12" s="44" t="s">
        <v>91</v>
      </c>
      <c r="C12" s="40"/>
      <c r="D12" s="45">
        <f>+D13+D21</f>
        <v>-659.4000000000002</v>
      </c>
      <c r="E12" s="45">
        <f>+E13+E21</f>
        <v>-100.39999999999991</v>
      </c>
      <c r="F12" s="45">
        <f>+F13+F21</f>
        <v>-71.399999999999821</v>
      </c>
      <c r="G12" s="45">
        <f>+G13+G21</f>
        <v>981.80000000000052</v>
      </c>
      <c r="H12" s="45">
        <f>+H13+H21</f>
        <v>-128.59999999999911</v>
      </c>
      <c r="I12" s="45">
        <v>-1445.8000000000004</v>
      </c>
      <c r="J12" s="45">
        <v>-2629.9999999999991</v>
      </c>
      <c r="K12" s="45">
        <v>-3017.0999999999995</v>
      </c>
      <c r="L12" s="45">
        <v>-2320.0710323632256</v>
      </c>
      <c r="M12" s="45">
        <v>-837.97221538802569</v>
      </c>
      <c r="N12" s="45">
        <v>-1416.9342398085996</v>
      </c>
      <c r="O12" s="45">
        <v>394.74992580566868</v>
      </c>
      <c r="P12" s="45">
        <v>445.91602770315944</v>
      </c>
      <c r="Q12" s="45">
        <v>-377.32189538647242</v>
      </c>
      <c r="R12" s="45">
        <v>-1341.1890118796207</v>
      </c>
      <c r="S12" s="45">
        <v>383.17871961184591</v>
      </c>
      <c r="T12" s="45">
        <v>-247.11137859802494</v>
      </c>
      <c r="U12" s="45">
        <v>-6172.509802413555</v>
      </c>
      <c r="V12" s="45">
        <v>-2649.6022225489096</v>
      </c>
      <c r="W12" s="45">
        <v>-502.14641425979153</v>
      </c>
      <c r="X12" s="172"/>
      <c r="Y12" s="172"/>
      <c r="Z12" s="172"/>
      <c r="AA12" s="172"/>
      <c r="AB12" s="172"/>
      <c r="AC12" s="172"/>
      <c r="AD12" s="172"/>
      <c r="AE12" s="172"/>
      <c r="AF12" s="172"/>
      <c r="AG12" s="172"/>
      <c r="AH12" s="243"/>
      <c r="AI12" s="243"/>
      <c r="AJ12" s="243"/>
      <c r="AK12" s="172"/>
      <c r="AL12" s="172"/>
      <c r="AM12" s="172"/>
      <c r="AN12" s="172"/>
      <c r="AO12" s="172"/>
      <c r="AP12" s="172"/>
      <c r="AQ12" s="172"/>
      <c r="AR12" s="172"/>
      <c r="AS12" s="172"/>
      <c r="AT12" s="172"/>
      <c r="AU12" s="172"/>
      <c r="AV12" s="243"/>
    </row>
    <row r="13" spans="2:62" ht="19.899999999999999" customHeight="1">
      <c r="B13" s="44" t="s">
        <v>133</v>
      </c>
      <c r="C13" s="40"/>
      <c r="D13" s="45">
        <f>+D14+D18</f>
        <v>-611.50000000000023</v>
      </c>
      <c r="E13" s="45">
        <f>+E14+E18</f>
        <v>-37.099999999999909</v>
      </c>
      <c r="F13" s="45">
        <f>+F14+F18</f>
        <v>0.8000000000001819</v>
      </c>
      <c r="G13" s="45">
        <f>+G14+G18</f>
        <v>1128.4000000000005</v>
      </c>
      <c r="H13" s="45">
        <f>+H14+H18</f>
        <v>157.50000000000091</v>
      </c>
      <c r="I13" s="45">
        <v>-1277.1000000000004</v>
      </c>
      <c r="J13" s="45">
        <v>-2268.2999999999993</v>
      </c>
      <c r="K13" s="45">
        <v>-2596.3999999999996</v>
      </c>
      <c r="L13" s="45">
        <v>-1700.7514395883009</v>
      </c>
      <c r="M13" s="45">
        <v>45.239870132899341</v>
      </c>
      <c r="N13" s="45">
        <v>-333.71677566523249</v>
      </c>
      <c r="O13" s="45">
        <v>970.95319373329858</v>
      </c>
      <c r="P13" s="45">
        <v>649.49261657756142</v>
      </c>
      <c r="Q13" s="45">
        <v>-150.8728039405205</v>
      </c>
      <c r="R13" s="45">
        <v>-673.72319517709002</v>
      </c>
      <c r="S13" s="45">
        <v>684.54051406163853</v>
      </c>
      <c r="T13" s="45">
        <v>-386.13701928535738</v>
      </c>
      <c r="U13" s="45">
        <v>-6204.7876152413528</v>
      </c>
      <c r="V13" s="45">
        <v>-2328.169948093082</v>
      </c>
      <c r="W13" s="45">
        <v>706.64831785128808</v>
      </c>
      <c r="X13" s="172"/>
      <c r="Y13" s="172"/>
      <c r="Z13" s="172"/>
      <c r="AA13" s="172"/>
      <c r="AB13" s="172"/>
      <c r="AC13" s="172"/>
      <c r="AD13" s="172"/>
      <c r="AE13" s="172"/>
      <c r="AF13" s="172"/>
      <c r="AG13" s="172"/>
      <c r="AH13" s="243"/>
      <c r="AI13" s="243"/>
      <c r="AJ13" s="243"/>
      <c r="AK13" s="172"/>
      <c r="AL13" s="172"/>
      <c r="AM13" s="172"/>
      <c r="AN13" s="172"/>
      <c r="AO13" s="172"/>
      <c r="AP13" s="172"/>
      <c r="AQ13" s="172"/>
      <c r="AR13" s="172"/>
      <c r="AS13" s="172"/>
      <c r="AT13" s="172"/>
      <c r="AU13" s="172"/>
      <c r="AV13" s="243"/>
    </row>
    <row r="14" spans="2:62" ht="19.899999999999999" customHeight="1">
      <c r="B14" s="44" t="s">
        <v>92</v>
      </c>
      <c r="C14" s="40"/>
      <c r="D14" s="45">
        <f>+D15+D16+D17</f>
        <v>1659.3999999999999</v>
      </c>
      <c r="E14" s="45">
        <f>+E15+E16+E17</f>
        <v>2326</v>
      </c>
      <c r="F14" s="45">
        <f>+F15+F16+F17</f>
        <v>3194.5</v>
      </c>
      <c r="G14" s="45">
        <f>+G15+G16+G17</f>
        <v>4654.6000000000004</v>
      </c>
      <c r="H14" s="45">
        <f>+H15+H16+H17</f>
        <v>5274.9000000000005</v>
      </c>
      <c r="I14" s="45">
        <v>5159.8999999999996</v>
      </c>
      <c r="J14" s="45">
        <v>5273.7000000000007</v>
      </c>
      <c r="K14" s="45">
        <v>4178.6000000000004</v>
      </c>
      <c r="L14" s="45">
        <v>4194.4930717433999</v>
      </c>
      <c r="M14" s="45">
        <v>6572.8429272100002</v>
      </c>
      <c r="N14" s="45">
        <v>7672.1878418099986</v>
      </c>
      <c r="O14" s="45">
        <v>7004.1757141599992</v>
      </c>
      <c r="P14" s="45">
        <v>8239.7543205458005</v>
      </c>
      <c r="Q14" s="45">
        <v>7518.7813373809995</v>
      </c>
      <c r="R14" s="45">
        <v>7651.2821053564039</v>
      </c>
      <c r="S14" s="45">
        <v>9446.5634206635859</v>
      </c>
      <c r="T14" s="45">
        <v>9855.3853830261833</v>
      </c>
      <c r="U14" s="45">
        <v>3990.5984421109815</v>
      </c>
      <c r="V14" s="45">
        <v>9807.9513033514504</v>
      </c>
      <c r="W14" s="45">
        <v>14842.43620712888</v>
      </c>
      <c r="X14" s="172"/>
      <c r="Y14" s="172"/>
      <c r="Z14" s="172"/>
      <c r="AA14" s="172"/>
      <c r="AB14" s="172"/>
      <c r="AC14" s="172"/>
      <c r="AD14" s="172"/>
      <c r="AE14" s="172"/>
      <c r="AF14" s="172"/>
      <c r="AG14" s="172"/>
      <c r="AH14" s="243"/>
      <c r="AI14" s="243"/>
      <c r="AJ14" s="243"/>
      <c r="AK14" s="172"/>
      <c r="AL14" s="172"/>
      <c r="AM14" s="172"/>
      <c r="AN14" s="172"/>
      <c r="AO14" s="172"/>
      <c r="AP14" s="172"/>
      <c r="AQ14" s="172"/>
      <c r="AR14" s="172"/>
      <c r="AS14" s="172"/>
      <c r="AT14" s="172"/>
      <c r="AU14" s="172"/>
      <c r="AV14" s="243"/>
    </row>
    <row r="15" spans="2:62" ht="19.899999999999999" customHeight="1">
      <c r="B15" s="44" t="s">
        <v>144</v>
      </c>
      <c r="C15" s="40"/>
      <c r="D15" s="45">
        <v>1545</v>
      </c>
      <c r="E15" s="45">
        <v>2197.8000000000002</v>
      </c>
      <c r="F15" s="45">
        <v>3027.6</v>
      </c>
      <c r="G15" s="45">
        <v>4449.8999999999996</v>
      </c>
      <c r="H15" s="45">
        <v>5065.8</v>
      </c>
      <c r="I15" s="45">
        <v>4977.7</v>
      </c>
      <c r="J15" s="45">
        <v>4997.3</v>
      </c>
      <c r="K15" s="45">
        <v>3961.9</v>
      </c>
      <c r="L15" s="45">
        <v>3507.7255915233995</v>
      </c>
      <c r="M15" s="45">
        <v>5856.75902701</v>
      </c>
      <c r="N15" s="45">
        <v>6884.3715900499992</v>
      </c>
      <c r="O15" s="45">
        <v>5792.7262822799994</v>
      </c>
      <c r="P15" s="45">
        <v>4991.3347765857998</v>
      </c>
      <c r="Q15" s="45">
        <v>5664.5291265209999</v>
      </c>
      <c r="R15" s="45">
        <v>5671.9236816499997</v>
      </c>
      <c r="S15" s="45">
        <v>7883.4834757500003</v>
      </c>
      <c r="T15" s="45">
        <v>8468.0306159960001</v>
      </c>
      <c r="U15" s="45">
        <v>2658.8025163091311</v>
      </c>
      <c r="V15" s="45">
        <v>8003.9436171934858</v>
      </c>
      <c r="W15" s="45">
        <v>12908.308833916361</v>
      </c>
      <c r="X15" s="172"/>
      <c r="Y15" s="172"/>
      <c r="Z15" s="172"/>
      <c r="AA15" s="172"/>
      <c r="AB15" s="172"/>
      <c r="AC15" s="172"/>
      <c r="AD15" s="172"/>
      <c r="AE15" s="172"/>
      <c r="AF15" s="172"/>
      <c r="AG15" s="172"/>
      <c r="AH15" s="243"/>
      <c r="AI15" s="243"/>
      <c r="AJ15" s="243"/>
      <c r="AK15" s="172"/>
      <c r="AL15" s="172"/>
      <c r="AM15" s="172"/>
      <c r="AN15" s="172"/>
      <c r="AO15" s="172"/>
      <c r="AP15" s="172"/>
      <c r="AQ15" s="172"/>
      <c r="AR15" s="172"/>
      <c r="AS15" s="172"/>
      <c r="AT15" s="172"/>
      <c r="AU15" s="172"/>
      <c r="AV15" s="243"/>
    </row>
    <row r="16" spans="2:62" ht="19.899999999999999" customHeight="1">
      <c r="B16" s="44" t="s">
        <v>134</v>
      </c>
      <c r="C16" s="40"/>
      <c r="D16" s="45">
        <v>48.8</v>
      </c>
      <c r="E16" s="45">
        <v>19.7</v>
      </c>
      <c r="F16" s="45">
        <v>48.3</v>
      </c>
      <c r="G16" s="45">
        <v>56.6</v>
      </c>
      <c r="H16" s="45">
        <v>10</v>
      </c>
      <c r="I16" s="45">
        <v>9.1999999999999993</v>
      </c>
      <c r="J16" s="45">
        <v>22.6</v>
      </c>
      <c r="K16" s="45">
        <v>33.799999999999997</v>
      </c>
      <c r="L16" s="45">
        <v>357.30552850999999</v>
      </c>
      <c r="M16" s="45">
        <v>458.78593685999999</v>
      </c>
      <c r="N16" s="45">
        <v>631.25825244999987</v>
      </c>
      <c r="O16" s="45">
        <v>920.36357242999998</v>
      </c>
      <c r="P16" s="45">
        <v>2945.2658597600002</v>
      </c>
      <c r="Q16" s="45">
        <v>1480.1253775799998</v>
      </c>
      <c r="R16" s="45">
        <v>1518.2269454164041</v>
      </c>
      <c r="S16" s="45">
        <v>1448.4397897435849</v>
      </c>
      <c r="T16" s="45">
        <v>1302.2782505001835</v>
      </c>
      <c r="U16" s="45">
        <v>1188.09475158185</v>
      </c>
      <c r="V16" s="45">
        <v>1611.3634759779645</v>
      </c>
      <c r="W16" s="45">
        <v>1569.7009013925199</v>
      </c>
      <c r="X16" s="172"/>
      <c r="Y16" s="172"/>
      <c r="Z16" s="172"/>
      <c r="AA16" s="172"/>
      <c r="AB16" s="172"/>
      <c r="AC16" s="172"/>
      <c r="AD16" s="172"/>
      <c r="AE16" s="172"/>
      <c r="AF16" s="172"/>
      <c r="AG16" s="172"/>
      <c r="AH16" s="243"/>
      <c r="AI16" s="243"/>
      <c r="AJ16" s="243"/>
      <c r="AK16" s="172"/>
      <c r="AL16" s="172"/>
      <c r="AM16" s="172"/>
      <c r="AN16" s="172"/>
      <c r="AO16" s="172"/>
      <c r="AP16" s="172"/>
      <c r="AQ16" s="172"/>
      <c r="AR16" s="172"/>
      <c r="AS16" s="172"/>
      <c r="AT16" s="172"/>
      <c r="AU16" s="172"/>
      <c r="AV16" s="243"/>
    </row>
    <row r="17" spans="2:48" ht="19.899999999999999" customHeight="1">
      <c r="B17" s="44" t="s">
        <v>95</v>
      </c>
      <c r="C17" s="40"/>
      <c r="D17" s="45">
        <v>65.599999999999994</v>
      </c>
      <c r="E17" s="45">
        <v>108.5</v>
      </c>
      <c r="F17" s="45">
        <v>118.6</v>
      </c>
      <c r="G17" s="45">
        <v>148.1</v>
      </c>
      <c r="H17" s="45">
        <v>199.1</v>
      </c>
      <c r="I17" s="45">
        <v>173</v>
      </c>
      <c r="J17" s="45">
        <v>253.8</v>
      </c>
      <c r="K17" s="45">
        <v>182.9</v>
      </c>
      <c r="L17" s="45">
        <v>329.46195171000005</v>
      </c>
      <c r="M17" s="45">
        <v>257.29796334000002</v>
      </c>
      <c r="N17" s="45">
        <v>156.55799931000001</v>
      </c>
      <c r="O17" s="45">
        <v>291.08585944999999</v>
      </c>
      <c r="P17" s="45">
        <v>303.15368419999999</v>
      </c>
      <c r="Q17" s="45">
        <v>374.12683327999997</v>
      </c>
      <c r="R17" s="45">
        <v>461.13147829000002</v>
      </c>
      <c r="S17" s="45">
        <v>114.64015517</v>
      </c>
      <c r="T17" s="45">
        <v>85.076516530000006</v>
      </c>
      <c r="U17" s="45">
        <v>143.70117422000001</v>
      </c>
      <c r="V17" s="45">
        <v>192.64421018000004</v>
      </c>
      <c r="W17" s="45">
        <v>364.42647182000002</v>
      </c>
      <c r="X17" s="172"/>
      <c r="Y17" s="172"/>
      <c r="Z17" s="172"/>
      <c r="AA17" s="172"/>
      <c r="AB17" s="172"/>
      <c r="AC17" s="172"/>
      <c r="AD17" s="172"/>
      <c r="AE17" s="172"/>
      <c r="AF17" s="172"/>
      <c r="AG17" s="172"/>
      <c r="AH17" s="243"/>
      <c r="AI17" s="243"/>
      <c r="AJ17" s="243"/>
      <c r="AK17" s="172"/>
      <c r="AL17" s="172"/>
      <c r="AM17" s="172"/>
      <c r="AN17" s="172"/>
      <c r="AO17" s="172"/>
      <c r="AP17" s="172"/>
      <c r="AQ17" s="172"/>
      <c r="AR17" s="172"/>
      <c r="AS17" s="172"/>
      <c r="AT17" s="172"/>
      <c r="AU17" s="172"/>
      <c r="AV17" s="243"/>
    </row>
    <row r="18" spans="2:48" ht="19.899999999999999" customHeight="1">
      <c r="B18" s="44" t="s">
        <v>96</v>
      </c>
      <c r="C18" s="40"/>
      <c r="D18" s="45">
        <v>-2270.9</v>
      </c>
      <c r="E18" s="45">
        <v>-2363.1</v>
      </c>
      <c r="F18" s="45">
        <v>-3193.7</v>
      </c>
      <c r="G18" s="45">
        <v>-3526.2</v>
      </c>
      <c r="H18" s="45">
        <v>-5117.3999999999996</v>
      </c>
      <c r="I18" s="45">
        <v>-6437</v>
      </c>
      <c r="J18" s="45">
        <v>-7542</v>
      </c>
      <c r="K18" s="45">
        <v>-6775</v>
      </c>
      <c r="L18" s="45">
        <v>-5895.2445113317008</v>
      </c>
      <c r="M18" s="45">
        <v>-6527.6030570771009</v>
      </c>
      <c r="N18" s="45">
        <v>-8005.9046174752311</v>
      </c>
      <c r="O18" s="45">
        <v>-6033.2225204267006</v>
      </c>
      <c r="P18" s="45">
        <v>-7590.2617039682391</v>
      </c>
      <c r="Q18" s="45">
        <v>-7669.65414132152</v>
      </c>
      <c r="R18" s="45">
        <v>-8325.0053005334939</v>
      </c>
      <c r="S18" s="45">
        <v>-8762.0229066019474</v>
      </c>
      <c r="T18" s="45">
        <v>-10241.522402311541</v>
      </c>
      <c r="U18" s="45">
        <v>-10195.386057352334</v>
      </c>
      <c r="V18" s="45">
        <v>-12136.121251444532</v>
      </c>
      <c r="W18" s="45">
        <v>-14135.787889277592</v>
      </c>
      <c r="X18" s="172"/>
      <c r="Y18" s="172"/>
      <c r="Z18" s="172"/>
      <c r="AA18" s="172"/>
      <c r="AB18" s="172"/>
      <c r="AC18" s="172"/>
      <c r="AD18" s="172"/>
      <c r="AE18" s="172"/>
      <c r="AF18" s="172"/>
      <c r="AG18" s="172"/>
      <c r="AH18" s="243"/>
      <c r="AI18" s="243"/>
      <c r="AJ18" s="243"/>
      <c r="AK18" s="172"/>
      <c r="AL18" s="172"/>
      <c r="AM18" s="172"/>
      <c r="AN18" s="172"/>
      <c r="AO18" s="172"/>
      <c r="AP18" s="172"/>
      <c r="AQ18" s="172"/>
      <c r="AR18" s="172"/>
      <c r="AS18" s="172"/>
      <c r="AT18" s="172"/>
      <c r="AU18" s="172"/>
      <c r="AV18" s="243"/>
    </row>
    <row r="19" spans="2:48" ht="19.899999999999999" customHeight="1">
      <c r="B19" s="44" t="s">
        <v>118</v>
      </c>
      <c r="C19" s="40"/>
      <c r="D19" s="45">
        <v>-2256</v>
      </c>
      <c r="E19" s="45">
        <v>-2345.4</v>
      </c>
      <c r="F19" s="45">
        <v>-3133.5</v>
      </c>
      <c r="G19" s="45">
        <v>-3416.6</v>
      </c>
      <c r="H19" s="45">
        <v>-4962.1000000000004</v>
      </c>
      <c r="I19" s="45">
        <v>-6305</v>
      </c>
      <c r="J19" s="45">
        <v>-7263</v>
      </c>
      <c r="K19" s="45">
        <v>-6558</v>
      </c>
      <c r="L19" s="45">
        <v>-5749.4374214408008</v>
      </c>
      <c r="M19" s="45">
        <v>-6159.7974477468006</v>
      </c>
      <c r="N19" s="45">
        <v>-7837.0481904560311</v>
      </c>
      <c r="O19" s="45">
        <v>-5706.2389304769004</v>
      </c>
      <c r="P19" s="45">
        <v>-6339.2839705698389</v>
      </c>
      <c r="Q19" s="45">
        <v>-6994.3301628331201</v>
      </c>
      <c r="R19" s="45">
        <v>-6952.6741161884038</v>
      </c>
      <c r="S19" s="45">
        <v>-8247.2201211744468</v>
      </c>
      <c r="T19" s="45">
        <v>-9717.51684562234</v>
      </c>
      <c r="U19" s="45">
        <v>-9916.0274051057349</v>
      </c>
      <c r="V19" s="45">
        <v>-11151.380476465532</v>
      </c>
      <c r="W19" s="45">
        <v>-13039.429315689391</v>
      </c>
      <c r="X19" s="172"/>
      <c r="Y19" s="172"/>
      <c r="Z19" s="172"/>
      <c r="AA19" s="172"/>
      <c r="AB19" s="172"/>
      <c r="AC19" s="172"/>
      <c r="AD19" s="172"/>
      <c r="AE19" s="172"/>
      <c r="AF19" s="172"/>
      <c r="AG19" s="172"/>
      <c r="AH19" s="243"/>
      <c r="AI19" s="243"/>
      <c r="AJ19" s="243"/>
      <c r="AK19" s="172"/>
      <c r="AL19" s="172"/>
      <c r="AM19" s="172"/>
      <c r="AN19" s="172"/>
      <c r="AO19" s="172"/>
      <c r="AP19" s="172"/>
      <c r="AQ19" s="172"/>
      <c r="AR19" s="172"/>
      <c r="AS19" s="172"/>
      <c r="AT19" s="172"/>
      <c r="AU19" s="172"/>
      <c r="AV19" s="243"/>
    </row>
    <row r="20" spans="2:48" ht="19.899999999999999" customHeight="1">
      <c r="B20" s="44" t="s">
        <v>98</v>
      </c>
      <c r="C20" s="40"/>
      <c r="D20" s="45">
        <v>-14.9</v>
      </c>
      <c r="E20" s="45">
        <v>-17.7</v>
      </c>
      <c r="F20" s="45">
        <v>-60.2</v>
      </c>
      <c r="G20" s="45">
        <v>-109.6</v>
      </c>
      <c r="H20" s="45">
        <v>-155.30000000000001</v>
      </c>
      <c r="I20" s="45">
        <v>-132</v>
      </c>
      <c r="J20" s="45">
        <v>-279</v>
      </c>
      <c r="K20" s="45">
        <v>-217</v>
      </c>
      <c r="L20" s="45">
        <v>-145.80708989090002</v>
      </c>
      <c r="M20" s="45">
        <v>-367.8056093303</v>
      </c>
      <c r="N20" s="45">
        <v>-168.8564270192</v>
      </c>
      <c r="O20" s="45">
        <v>-326.98358994980003</v>
      </c>
      <c r="P20" s="45">
        <v>-1250.9777333983998</v>
      </c>
      <c r="Q20" s="45">
        <v>-675.32397848840003</v>
      </c>
      <c r="R20" s="45">
        <v>-1372.3311843450899</v>
      </c>
      <c r="S20" s="45">
        <v>-514.8027854275</v>
      </c>
      <c r="T20" s="45">
        <v>-524.00555668920003</v>
      </c>
      <c r="U20" s="45">
        <v>-279.35865224659995</v>
      </c>
      <c r="V20" s="45">
        <v>-984.74077497900009</v>
      </c>
      <c r="W20" s="45">
        <v>-1096.3585735882</v>
      </c>
      <c r="X20" s="172"/>
      <c r="Y20" s="172"/>
      <c r="Z20" s="172"/>
      <c r="AA20" s="172"/>
      <c r="AB20" s="172"/>
      <c r="AC20" s="172"/>
      <c r="AD20" s="172"/>
      <c r="AE20" s="172"/>
      <c r="AF20" s="172"/>
      <c r="AG20" s="172"/>
      <c r="AH20" s="243"/>
      <c r="AI20" s="243"/>
      <c r="AJ20" s="243"/>
      <c r="AK20" s="172"/>
      <c r="AL20" s="172"/>
      <c r="AM20" s="172"/>
      <c r="AN20" s="172"/>
      <c r="AO20" s="172"/>
      <c r="AP20" s="172"/>
      <c r="AQ20" s="172"/>
      <c r="AR20" s="172"/>
      <c r="AS20" s="172"/>
      <c r="AT20" s="172"/>
      <c r="AU20" s="172"/>
      <c r="AV20" s="243"/>
    </row>
    <row r="21" spans="2:48" ht="19.899999999999999" customHeight="1">
      <c r="B21" s="44" t="s">
        <v>145</v>
      </c>
      <c r="C21" s="40"/>
      <c r="D21" s="45">
        <v>-47.9</v>
      </c>
      <c r="E21" s="45">
        <v>-63.3</v>
      </c>
      <c r="F21" s="45">
        <v>-72.2</v>
      </c>
      <c r="G21" s="45">
        <v>-146.6</v>
      </c>
      <c r="H21" s="45">
        <v>-286.10000000000002</v>
      </c>
      <c r="I21" s="45">
        <v>-168.7</v>
      </c>
      <c r="J21" s="45">
        <v>-361.7</v>
      </c>
      <c r="K21" s="45">
        <v>-420.7</v>
      </c>
      <c r="L21" s="45">
        <v>-619.31959277492501</v>
      </c>
      <c r="M21" s="45">
        <v>-883.21208552092503</v>
      </c>
      <c r="N21" s="45">
        <v>-1083.2174641433671</v>
      </c>
      <c r="O21" s="45">
        <v>-576.20326792762989</v>
      </c>
      <c r="P21" s="45">
        <v>-203.57658887440198</v>
      </c>
      <c r="Q21" s="45">
        <v>-226.44909144595195</v>
      </c>
      <c r="R21" s="45">
        <v>-667.46581670253067</v>
      </c>
      <c r="S21" s="45">
        <v>-301.36179444979263</v>
      </c>
      <c r="T21" s="45">
        <v>139.02564068733244</v>
      </c>
      <c r="U21" s="45">
        <v>32.27781282779813</v>
      </c>
      <c r="V21" s="45">
        <v>-321.43227445582738</v>
      </c>
      <c r="W21" s="45">
        <v>-1208.7947321110796</v>
      </c>
      <c r="X21" s="172"/>
      <c r="Y21" s="172"/>
      <c r="Z21" s="172"/>
      <c r="AA21" s="172"/>
      <c r="AB21" s="172"/>
      <c r="AC21" s="172"/>
      <c r="AD21" s="172"/>
      <c r="AE21" s="172"/>
      <c r="AF21" s="172"/>
      <c r="AG21" s="172"/>
      <c r="AH21" s="243"/>
      <c r="AI21" s="243"/>
      <c r="AJ21" s="243"/>
      <c r="AK21" s="172"/>
      <c r="AL21" s="172"/>
      <c r="AM21" s="172"/>
      <c r="AN21" s="172"/>
      <c r="AO21" s="172"/>
      <c r="AP21" s="172"/>
      <c r="AQ21" s="172"/>
      <c r="AR21" s="172"/>
      <c r="AS21" s="172"/>
      <c r="AT21" s="172"/>
      <c r="AU21" s="172"/>
      <c r="AV21" s="243"/>
    </row>
    <row r="22" spans="2:48" ht="19.899999999999999" customHeight="1">
      <c r="B22" s="44" t="s">
        <v>146</v>
      </c>
      <c r="C22" s="40"/>
      <c r="D22" s="45">
        <v>-473.1</v>
      </c>
      <c r="E22" s="45">
        <v>-585.79999999999995</v>
      </c>
      <c r="F22" s="45">
        <v>17.7</v>
      </c>
      <c r="G22" s="45">
        <v>93</v>
      </c>
      <c r="H22" s="45">
        <v>9.4</v>
      </c>
      <c r="I22" s="45">
        <v>-72.8</v>
      </c>
      <c r="J22" s="45">
        <v>-40.200000000000003</v>
      </c>
      <c r="K22" s="45">
        <v>-385.1</v>
      </c>
      <c r="L22" s="45">
        <v>-1703.3090087550499</v>
      </c>
      <c r="M22" s="45">
        <v>-1694.5111582194002</v>
      </c>
      <c r="N22" s="45">
        <v>-2295.4918496185892</v>
      </c>
      <c r="O22" s="45">
        <v>-2831.5873880039849</v>
      </c>
      <c r="P22" s="45">
        <v>-3267.9892015721521</v>
      </c>
      <c r="Q22" s="45">
        <v>-4098.367148190081</v>
      </c>
      <c r="R22" s="45">
        <v>-3947.6459508950388</v>
      </c>
      <c r="S22" s="45">
        <v>-5304.6607981247016</v>
      </c>
      <c r="T22" s="45">
        <v>-5496.6042271779479</v>
      </c>
      <c r="U22" s="45">
        <v>-5308.9886220570152</v>
      </c>
      <c r="V22" s="45">
        <v>-4609.7522071659241</v>
      </c>
      <c r="W22" s="45">
        <v>-6153.3961607063738</v>
      </c>
      <c r="X22" s="172"/>
      <c r="Y22" s="172"/>
      <c r="Z22" s="172"/>
      <c r="AA22" s="172"/>
      <c r="AB22" s="172"/>
      <c r="AC22" s="172"/>
      <c r="AD22" s="172"/>
      <c r="AE22" s="172"/>
      <c r="AF22" s="172"/>
      <c r="AG22" s="172"/>
      <c r="AH22" s="243"/>
      <c r="AI22" s="243"/>
      <c r="AJ22" s="243"/>
      <c r="AK22" s="172"/>
      <c r="AL22" s="172"/>
      <c r="AM22" s="172"/>
      <c r="AN22" s="172"/>
      <c r="AO22" s="172"/>
      <c r="AP22" s="172"/>
      <c r="AQ22" s="172"/>
      <c r="AR22" s="172"/>
      <c r="AS22" s="172"/>
      <c r="AT22" s="172"/>
      <c r="AU22" s="172"/>
      <c r="AV22" s="243"/>
    </row>
    <row r="23" spans="2:48" ht="19.899999999999999" customHeight="1">
      <c r="B23" s="44" t="s">
        <v>147</v>
      </c>
      <c r="C23" s="40"/>
      <c r="D23" s="45">
        <v>3637.7</v>
      </c>
      <c r="E23" s="45">
        <v>4635.8999999999996</v>
      </c>
      <c r="F23" s="45">
        <v>5288.8</v>
      </c>
      <c r="G23" s="45">
        <v>5872.6</v>
      </c>
      <c r="H23" s="45">
        <v>6561.3</v>
      </c>
      <c r="I23" s="45">
        <v>9408.9</v>
      </c>
      <c r="J23" s="45">
        <v>9049.7000000000007</v>
      </c>
      <c r="K23" s="45">
        <v>10608.2</v>
      </c>
      <c r="L23" s="45">
        <v>14943.8326565201</v>
      </c>
      <c r="M23" s="45">
        <v>17595.697959781097</v>
      </c>
      <c r="N23" s="45">
        <v>19678.966174845798</v>
      </c>
      <c r="O23" s="45">
        <v>17970.460695109901</v>
      </c>
      <c r="P23" s="45">
        <v>20841.133411770697</v>
      </c>
      <c r="Q23" s="45">
        <v>26269.450341075797</v>
      </c>
      <c r="R23" s="45">
        <v>32472.980392999201</v>
      </c>
      <c r="S23" s="45">
        <v>33277.862410906106</v>
      </c>
      <c r="T23" s="45">
        <v>36038.381258498899</v>
      </c>
      <c r="U23" s="45">
        <v>31402.118626006635</v>
      </c>
      <c r="V23" s="45">
        <v>31825.376028427214</v>
      </c>
      <c r="W23" s="45">
        <v>36905.524997245921</v>
      </c>
      <c r="X23" s="172"/>
      <c r="Y23" s="172"/>
      <c r="Z23" s="172"/>
      <c r="AA23" s="172"/>
      <c r="AB23" s="172"/>
      <c r="AC23" s="172"/>
      <c r="AD23" s="172"/>
      <c r="AE23" s="172"/>
      <c r="AF23" s="172"/>
      <c r="AG23" s="172"/>
      <c r="AH23" s="243"/>
      <c r="AI23" s="243"/>
      <c r="AJ23" s="243"/>
      <c r="AK23" s="172"/>
      <c r="AL23" s="172"/>
      <c r="AM23" s="172"/>
      <c r="AN23" s="172"/>
      <c r="AO23" s="172"/>
      <c r="AP23" s="172"/>
      <c r="AQ23" s="172"/>
      <c r="AR23" s="172"/>
      <c r="AS23" s="172"/>
      <c r="AT23" s="172"/>
      <c r="AU23" s="172"/>
      <c r="AV23" s="243"/>
    </row>
    <row r="24" spans="2:48" ht="19.899999999999999" customHeight="1">
      <c r="B24" s="44" t="s">
        <v>148</v>
      </c>
      <c r="C24" s="40"/>
      <c r="D24" s="45">
        <v>7407.8</v>
      </c>
      <c r="E24" s="45">
        <v>8690.9</v>
      </c>
      <c r="F24" s="45">
        <v>7486</v>
      </c>
      <c r="G24" s="45">
        <v>6412.9</v>
      </c>
      <c r="H24" s="45">
        <v>5467</v>
      </c>
      <c r="I24" s="45">
        <v>4126.3</v>
      </c>
      <c r="J24" s="45">
        <v>3514</v>
      </c>
      <c r="K24" s="45">
        <v>3883.9</v>
      </c>
      <c r="L24" s="45">
        <v>5368.3764972999998</v>
      </c>
      <c r="M24" s="45">
        <v>6248.8125659999996</v>
      </c>
      <c r="N24" s="45">
        <v>6101.0232339799995</v>
      </c>
      <c r="O24" s="45">
        <v>6004.23895275</v>
      </c>
      <c r="P24" s="45">
        <v>6867.6452800100005</v>
      </c>
      <c r="Q24" s="45">
        <v>7798.8107258199998</v>
      </c>
      <c r="R24" s="45">
        <v>8031.1537402700005</v>
      </c>
      <c r="S24" s="45">
        <v>6838.4734383099994</v>
      </c>
      <c r="T24" s="45">
        <v>8884.4693430360676</v>
      </c>
      <c r="U24" s="45">
        <v>7590.5848836284349</v>
      </c>
      <c r="V24" s="45">
        <v>5988.3100397058579</v>
      </c>
      <c r="W24" s="45">
        <v>15898.047361764933</v>
      </c>
      <c r="X24" s="172"/>
      <c r="Y24" s="172"/>
      <c r="Z24" s="172"/>
      <c r="AA24" s="172"/>
      <c r="AB24" s="172"/>
      <c r="AC24" s="172"/>
      <c r="AD24" s="172"/>
      <c r="AE24" s="172"/>
      <c r="AF24" s="172"/>
      <c r="AG24" s="172"/>
      <c r="AH24" s="243"/>
      <c r="AI24" s="243"/>
      <c r="AJ24" s="243"/>
      <c r="AK24" s="172"/>
      <c r="AL24" s="172"/>
      <c r="AM24" s="172"/>
      <c r="AN24" s="172"/>
      <c r="AO24" s="172"/>
      <c r="AP24" s="172"/>
      <c r="AQ24" s="172"/>
      <c r="AR24" s="172"/>
      <c r="AS24" s="172"/>
      <c r="AT24" s="172"/>
      <c r="AU24" s="172"/>
      <c r="AV24" s="243"/>
    </row>
    <row r="25" spans="2:48" ht="19.899999999999999" customHeight="1">
      <c r="B25" s="44" t="s">
        <v>149</v>
      </c>
      <c r="C25" s="40"/>
      <c r="D25" s="45">
        <v>-1037.5</v>
      </c>
      <c r="E25" s="45">
        <v>-924.1</v>
      </c>
      <c r="F25" s="45">
        <v>-941.1</v>
      </c>
      <c r="G25" s="45">
        <v>-1380.4</v>
      </c>
      <c r="H25" s="45">
        <v>-1565.1</v>
      </c>
      <c r="I25" s="45">
        <v>-1829.5</v>
      </c>
      <c r="J25" s="45">
        <v>-1999.5</v>
      </c>
      <c r="K25" s="45">
        <v>-2246.6320000000001</v>
      </c>
      <c r="L25" s="45">
        <v>-2118.3154573275001</v>
      </c>
      <c r="M25" s="45">
        <v>-1189.0779253313999</v>
      </c>
      <c r="N25" s="45">
        <v>-831.21724173696305</v>
      </c>
      <c r="O25" s="45">
        <v>-718.70739637960003</v>
      </c>
      <c r="P25" s="45">
        <v>-627.80193617639998</v>
      </c>
      <c r="Q25" s="45">
        <v>-680.58571852779994</v>
      </c>
      <c r="R25" s="45">
        <v>-722.58884025530006</v>
      </c>
      <c r="S25" s="45">
        <v>-1989.7849669126999</v>
      </c>
      <c r="T25" s="45">
        <v>-3450.3936164087063</v>
      </c>
      <c r="U25" s="45">
        <v>-10963.377065251301</v>
      </c>
      <c r="V25" s="45">
        <v>-2088.806858177782</v>
      </c>
      <c r="W25" s="45">
        <v>-2166.515843617266</v>
      </c>
      <c r="X25" s="172"/>
      <c r="Y25" s="172"/>
      <c r="Z25" s="172"/>
      <c r="AA25" s="172"/>
      <c r="AB25" s="172"/>
      <c r="AC25" s="172"/>
      <c r="AD25" s="172"/>
      <c r="AE25" s="172"/>
      <c r="AF25" s="172"/>
      <c r="AG25" s="172"/>
      <c r="AH25" s="243"/>
      <c r="AI25" s="243"/>
      <c r="AJ25" s="243"/>
      <c r="AK25" s="172"/>
      <c r="AL25" s="172"/>
      <c r="AM25" s="172"/>
      <c r="AN25" s="172"/>
      <c r="AO25" s="172"/>
      <c r="AP25" s="172"/>
      <c r="AQ25" s="172"/>
      <c r="AR25" s="172"/>
      <c r="AS25" s="172"/>
      <c r="AT25" s="172"/>
      <c r="AU25" s="172"/>
      <c r="AV25" s="243"/>
    </row>
    <row r="26" spans="2:48" ht="19.899999999999999" customHeight="1">
      <c r="B26" s="44" t="s">
        <v>150</v>
      </c>
      <c r="C26" s="40"/>
      <c r="D26" s="45">
        <v>9783.2000000000007</v>
      </c>
      <c r="E26" s="45">
        <v>11228.2</v>
      </c>
      <c r="F26" s="45">
        <v>14173.9</v>
      </c>
      <c r="G26" s="45">
        <v>18075.7</v>
      </c>
      <c r="H26" s="45">
        <v>23853</v>
      </c>
      <c r="I26" s="45">
        <v>31358.7</v>
      </c>
      <c r="J26" s="45">
        <v>41252.1</v>
      </c>
      <c r="K26" s="45">
        <v>46320.2</v>
      </c>
      <c r="L26" s="45">
        <v>42840.791321491895</v>
      </c>
      <c r="M26" s="45">
        <v>45388.514970614182</v>
      </c>
      <c r="N26" s="45">
        <v>52491.968725798673</v>
      </c>
      <c r="O26" s="45">
        <v>66318.797607835295</v>
      </c>
      <c r="P26" s="45">
        <v>79746.784831671481</v>
      </c>
      <c r="Q26" s="45">
        <v>96132.550847974868</v>
      </c>
      <c r="R26" s="45">
        <v>118789.49414206563</v>
      </c>
      <c r="S26" s="45">
        <v>139533.40063824804</v>
      </c>
      <c r="T26" s="45">
        <v>161921.86226424866</v>
      </c>
      <c r="U26" s="45">
        <v>147823.42663061983</v>
      </c>
      <c r="V26" s="45">
        <v>125673.90063567596</v>
      </c>
      <c r="W26" s="45">
        <v>120973.15345125612</v>
      </c>
      <c r="X26" s="172"/>
      <c r="Y26" s="172"/>
      <c r="Z26" s="172"/>
      <c r="AA26" s="172"/>
      <c r="AB26" s="172"/>
      <c r="AC26" s="172"/>
      <c r="AD26" s="172"/>
      <c r="AE26" s="172"/>
      <c r="AF26" s="172"/>
      <c r="AG26" s="172"/>
      <c r="AH26" s="243"/>
      <c r="AI26" s="243"/>
      <c r="AJ26" s="243"/>
      <c r="AK26" s="172"/>
      <c r="AL26" s="172"/>
      <c r="AM26" s="172"/>
      <c r="AN26" s="172"/>
      <c r="AO26" s="172"/>
      <c r="AP26" s="172"/>
      <c r="AQ26" s="172"/>
      <c r="AR26" s="172"/>
      <c r="AS26" s="172"/>
      <c r="AT26" s="172"/>
      <c r="AU26" s="172"/>
      <c r="AV26" s="243"/>
    </row>
    <row r="27" spans="2:48" ht="19.899999999999999" customHeight="1">
      <c r="B27" s="44" t="s">
        <v>151</v>
      </c>
      <c r="C27" s="40"/>
      <c r="D27" s="45">
        <v>-454.4</v>
      </c>
      <c r="E27" s="45">
        <v>-659.8</v>
      </c>
      <c r="F27" s="45">
        <v>-574.79999999999995</v>
      </c>
      <c r="G27" s="45">
        <v>-306</v>
      </c>
      <c r="H27" s="45">
        <v>-479.1</v>
      </c>
      <c r="I27" s="45">
        <v>-708.8</v>
      </c>
      <c r="J27" s="45">
        <v>-963.3</v>
      </c>
      <c r="K27" s="45">
        <v>-2485.4</v>
      </c>
      <c r="L27" s="45">
        <v>-4420.4199104679501</v>
      </c>
      <c r="M27" s="45">
        <v>-9484.4175711750959</v>
      </c>
      <c r="N27" s="45">
        <v>-14311.410154427906</v>
      </c>
      <c r="O27" s="45">
        <v>-11780.2</v>
      </c>
      <c r="P27" s="45">
        <v>-11516.136556739317</v>
      </c>
      <c r="Q27" s="45">
        <v>-16234.08013785991</v>
      </c>
      <c r="R27" s="45">
        <v>-10455.064291649796</v>
      </c>
      <c r="S27" s="45">
        <v>-10135.41220819672</v>
      </c>
      <c r="T27" s="45">
        <v>-8543.3924116670787</v>
      </c>
      <c r="U27" s="45">
        <v>-1312.3815647738018</v>
      </c>
      <c r="V27" s="45">
        <v>-7898.1716424281967</v>
      </c>
      <c r="W27" s="45">
        <v>-9425.4108634988988</v>
      </c>
      <c r="X27" s="172"/>
      <c r="Y27" s="172"/>
      <c r="Z27" s="172"/>
      <c r="AA27" s="172"/>
      <c r="AB27" s="172"/>
      <c r="AC27" s="172"/>
      <c r="AD27" s="172"/>
      <c r="AE27" s="172"/>
      <c r="AF27" s="172"/>
      <c r="AG27" s="172"/>
      <c r="AH27" s="243"/>
      <c r="AI27" s="243"/>
      <c r="AJ27" s="235"/>
      <c r="AK27" s="172"/>
      <c r="AL27" s="172"/>
      <c r="AM27" s="172"/>
      <c r="AN27" s="172"/>
      <c r="AO27" s="172"/>
      <c r="AP27" s="172"/>
      <c r="AQ27" s="172"/>
      <c r="AR27" s="172"/>
      <c r="AS27" s="172"/>
      <c r="AT27" s="172"/>
      <c r="AU27" s="172"/>
      <c r="AV27" s="243"/>
    </row>
    <row r="28" spans="2:48" ht="19.899999999999999" customHeight="1">
      <c r="B28" s="44" t="s">
        <v>127</v>
      </c>
      <c r="C28" s="40"/>
      <c r="D28" s="45">
        <v>-170.1</v>
      </c>
      <c r="E28" s="45">
        <v>-1785.7</v>
      </c>
      <c r="F28" s="45">
        <v>-2066.1</v>
      </c>
      <c r="G28" s="45">
        <v>-2999.8319999999985</v>
      </c>
      <c r="H28" s="45">
        <v>-3691.1</v>
      </c>
      <c r="I28" s="45">
        <v>-5120.3999999999996</v>
      </c>
      <c r="J28" s="45">
        <v>-6258.6999999999925</v>
      </c>
      <c r="K28" s="45">
        <v>-7161.3760000000057</v>
      </c>
      <c r="L28" s="45">
        <v>-7530.239891782101</v>
      </c>
      <c r="M28" s="45">
        <v>-8547.9573357135996</v>
      </c>
      <c r="N28" s="45">
        <v>-10100.1149421434</v>
      </c>
      <c r="O28" s="45">
        <v>-11546.999047417801</v>
      </c>
      <c r="P28" s="45">
        <v>-13421.048881731696</v>
      </c>
      <c r="Q28" s="45">
        <v>-16561.872306577396</v>
      </c>
      <c r="R28" s="45">
        <v>-19666.273835118594</v>
      </c>
      <c r="S28" s="45">
        <v>-23470.745502437901</v>
      </c>
      <c r="T28" s="45">
        <v>-27438.287662679802</v>
      </c>
      <c r="U28" s="45">
        <v>-34397.404403687804</v>
      </c>
      <c r="V28" s="45">
        <v>-37138.850555224817</v>
      </c>
      <c r="W28" s="45">
        <v>-38763.842899384203</v>
      </c>
      <c r="X28" s="172"/>
      <c r="Y28" s="172"/>
      <c r="Z28" s="172"/>
      <c r="AA28" s="172"/>
      <c r="AB28" s="172"/>
      <c r="AC28" s="172"/>
      <c r="AD28" s="172"/>
      <c r="AE28" s="172"/>
      <c r="AF28" s="172"/>
      <c r="AG28" s="172"/>
      <c r="AH28" s="243"/>
      <c r="AI28" s="243"/>
      <c r="AJ28" s="243"/>
      <c r="AK28" s="172"/>
      <c r="AL28" s="172"/>
      <c r="AM28" s="172"/>
      <c r="AN28" s="172"/>
      <c r="AO28" s="172"/>
      <c r="AP28" s="172"/>
      <c r="AQ28" s="172"/>
      <c r="AR28" s="172"/>
      <c r="AS28" s="172"/>
      <c r="AT28" s="172"/>
      <c r="AU28" s="172"/>
      <c r="AV28" s="243"/>
    </row>
    <row r="29" spans="2:48" ht="19.899999999999999" customHeight="1">
      <c r="B29" s="44" t="s">
        <v>86</v>
      </c>
      <c r="C29" s="40"/>
      <c r="D29" s="45"/>
      <c r="E29" s="45"/>
      <c r="F29" s="45"/>
      <c r="G29" s="45"/>
      <c r="H29" s="45"/>
      <c r="I29" s="45"/>
      <c r="J29" s="45"/>
      <c r="K29" s="45"/>
      <c r="L29" s="45"/>
      <c r="M29" s="45"/>
      <c r="X29" s="172"/>
      <c r="Y29" s="172"/>
      <c r="Z29" s="172"/>
      <c r="AA29" s="172"/>
      <c r="AB29" s="172"/>
      <c r="AC29" s="172"/>
      <c r="AD29" s="172"/>
      <c r="AE29" s="172"/>
      <c r="AF29" s="172"/>
      <c r="AG29" s="172"/>
      <c r="AH29" s="243"/>
      <c r="AI29" s="243"/>
      <c r="AJ29" s="243"/>
      <c r="AK29" s="172"/>
      <c r="AL29" s="172"/>
      <c r="AM29" s="172"/>
      <c r="AN29" s="172"/>
      <c r="AO29" s="172"/>
      <c r="AP29" s="172"/>
      <c r="AQ29" s="172"/>
      <c r="AR29" s="172"/>
      <c r="AS29" s="172"/>
      <c r="AT29" s="172"/>
      <c r="AU29" s="172"/>
      <c r="AV29" s="243"/>
    </row>
    <row r="30" spans="2:48" ht="19.899999999999999" customHeight="1">
      <c r="B30" s="44" t="s">
        <v>152</v>
      </c>
      <c r="C30" s="39"/>
      <c r="D30" s="43">
        <f>+D31+D32</f>
        <v>17837.8</v>
      </c>
      <c r="E30" s="43">
        <f>+E31+E32</f>
        <v>20286.3</v>
      </c>
      <c r="F30" s="43">
        <f>+F31+F32</f>
        <v>23128.1</v>
      </c>
      <c r="G30" s="43">
        <f>+G31+G32</f>
        <v>26867.7</v>
      </c>
      <c r="H30" s="43">
        <f>+H31+H32</f>
        <v>28976.1</v>
      </c>
      <c r="I30" s="43">
        <v>31459.200000000001</v>
      </c>
      <c r="J30" s="43">
        <v>36641.4</v>
      </c>
      <c r="K30" s="43">
        <v>39839.100000000006</v>
      </c>
      <c r="L30" s="43">
        <v>43530.359401584989</v>
      </c>
      <c r="M30" s="43">
        <v>53046.495418292543</v>
      </c>
      <c r="N30" s="43">
        <v>58945.262226214691</v>
      </c>
      <c r="O30" s="43">
        <v>69550.773628458846</v>
      </c>
      <c r="P30" s="43">
        <v>83753.59161990002</v>
      </c>
      <c r="Q30" s="43">
        <v>96070.6</v>
      </c>
      <c r="R30" s="43">
        <v>115811.80954411208</v>
      </c>
      <c r="S30" s="43">
        <v>127626.00363022253</v>
      </c>
      <c r="T30" s="43">
        <v>144553.99470776634</v>
      </c>
      <c r="U30" s="43">
        <v>110845.75162759685</v>
      </c>
      <c r="V30" s="43">
        <v>114709.08267400143</v>
      </c>
      <c r="W30" s="43">
        <v>128530.42802611264</v>
      </c>
      <c r="X30" s="172"/>
      <c r="Y30" s="172"/>
      <c r="Z30" s="172"/>
      <c r="AA30" s="172"/>
      <c r="AB30" s="172"/>
      <c r="AC30" s="172"/>
      <c r="AD30" s="172"/>
      <c r="AE30" s="172"/>
      <c r="AF30" s="172"/>
      <c r="AG30" s="172"/>
      <c r="AH30" s="235"/>
      <c r="AI30" s="235"/>
      <c r="AJ30" s="235"/>
      <c r="AK30" s="172"/>
      <c r="AL30" s="172"/>
      <c r="AM30" s="172"/>
      <c r="AN30" s="172"/>
      <c r="AO30" s="172"/>
      <c r="AP30" s="172"/>
      <c r="AQ30" s="172"/>
      <c r="AR30" s="172"/>
      <c r="AS30" s="172"/>
      <c r="AT30" s="172"/>
      <c r="AU30" s="172"/>
      <c r="AV30" s="243"/>
    </row>
    <row r="31" spans="2:48" ht="19.899999999999999" customHeight="1">
      <c r="B31" s="44" t="s">
        <v>153</v>
      </c>
      <c r="C31" s="40"/>
      <c r="D31" s="45">
        <v>2284.1999999999998</v>
      </c>
      <c r="E31" s="45">
        <v>2312</v>
      </c>
      <c r="F31" s="45">
        <v>2967.8</v>
      </c>
      <c r="G31" s="45">
        <v>3813.9</v>
      </c>
      <c r="H31" s="45">
        <v>4501.6000000000004</v>
      </c>
      <c r="I31" s="45">
        <v>5458.7</v>
      </c>
      <c r="J31" s="45">
        <v>7277.7</v>
      </c>
      <c r="K31" s="45">
        <v>10114.200000000001</v>
      </c>
      <c r="L31" s="45">
        <v>12945.103223442327</v>
      </c>
      <c r="M31" s="45">
        <v>17608.280368460721</v>
      </c>
      <c r="N31" s="45">
        <v>16152.692242316862</v>
      </c>
      <c r="O31" s="45">
        <v>20722.273691763065</v>
      </c>
      <c r="P31" s="45">
        <v>26199.997423676243</v>
      </c>
      <c r="Q31" s="45">
        <v>28967.448701577698</v>
      </c>
      <c r="R31" s="45">
        <v>36989.747648231845</v>
      </c>
      <c r="S31" s="45">
        <v>41126.967865334824</v>
      </c>
      <c r="T31" s="45">
        <v>42481.481148576706</v>
      </c>
      <c r="U31" s="45">
        <v>35612.924182171308</v>
      </c>
      <c r="V31" s="45">
        <v>33371.107879183815</v>
      </c>
      <c r="W31" s="45">
        <v>40495.281861621952</v>
      </c>
      <c r="X31" s="172"/>
      <c r="Y31" s="172"/>
      <c r="Z31" s="172"/>
      <c r="AA31" s="172"/>
      <c r="AB31" s="172"/>
      <c r="AC31" s="172"/>
      <c r="AD31" s="172"/>
      <c r="AE31" s="172"/>
      <c r="AF31" s="172"/>
      <c r="AG31" s="172"/>
      <c r="AH31" s="235"/>
      <c r="AI31" s="235"/>
      <c r="AJ31" s="243"/>
      <c r="AK31" s="172"/>
      <c r="AL31" s="172"/>
      <c r="AM31" s="172"/>
      <c r="AN31" s="172"/>
      <c r="AO31" s="172"/>
      <c r="AP31" s="172"/>
      <c r="AQ31" s="172"/>
      <c r="AR31" s="172"/>
      <c r="AS31" s="172"/>
      <c r="AT31" s="172"/>
      <c r="AU31" s="172"/>
      <c r="AV31" s="243"/>
    </row>
    <row r="32" spans="2:48" ht="19.899999999999999" customHeight="1">
      <c r="B32" s="44" t="s">
        <v>154</v>
      </c>
      <c r="C32" s="40"/>
      <c r="D32" s="45">
        <v>15553.6</v>
      </c>
      <c r="E32" s="45">
        <v>17974.3</v>
      </c>
      <c r="F32" s="45">
        <v>20160.3</v>
      </c>
      <c r="G32" s="45">
        <v>23053.8</v>
      </c>
      <c r="H32" s="45">
        <v>24474.5</v>
      </c>
      <c r="I32" s="45">
        <v>26000.5</v>
      </c>
      <c r="J32" s="45">
        <v>29363.7</v>
      </c>
      <c r="K32" s="45">
        <v>29724.9</v>
      </c>
      <c r="L32" s="45">
        <v>30585.256178142659</v>
      </c>
      <c r="M32" s="45">
        <v>35438.215049831822</v>
      </c>
      <c r="N32" s="45">
        <v>42792.569983897825</v>
      </c>
      <c r="O32" s="45">
        <v>48828.5</v>
      </c>
      <c r="P32" s="45">
        <v>57553.594196223778</v>
      </c>
      <c r="Q32" s="45">
        <v>67103.219305267165</v>
      </c>
      <c r="R32" s="45">
        <v>78822.084178575955</v>
      </c>
      <c r="S32" s="45">
        <v>86499.039024604339</v>
      </c>
      <c r="T32" s="45">
        <v>102072.55627933878</v>
      </c>
      <c r="U32" s="45">
        <v>75232.827324004757</v>
      </c>
      <c r="V32" s="45">
        <v>81337.974794817623</v>
      </c>
      <c r="W32" s="45">
        <v>88035.146145720923</v>
      </c>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243"/>
    </row>
    <row r="33" spans="2:48" ht="10.5" customHeight="1" thickBot="1">
      <c r="B33" s="74"/>
      <c r="C33" s="74"/>
      <c r="D33" s="48"/>
      <c r="E33" s="71"/>
      <c r="F33" s="71"/>
      <c r="G33" s="71"/>
      <c r="H33" s="71"/>
      <c r="I33" s="71"/>
      <c r="J33" s="71"/>
      <c r="K33" s="71"/>
      <c r="L33" s="71"/>
      <c r="M33" s="71"/>
      <c r="N33" s="71"/>
      <c r="O33" s="71"/>
      <c r="P33" s="71"/>
      <c r="Q33" s="71"/>
      <c r="R33" s="71"/>
      <c r="S33" s="71"/>
      <c r="T33" s="71"/>
      <c r="U33" s="71"/>
      <c r="V33" s="71"/>
      <c r="W33" s="71"/>
      <c r="AC33" s="172"/>
      <c r="AD33" s="172"/>
      <c r="AE33" s="172"/>
      <c r="AS33" s="243"/>
      <c r="AT33" s="243"/>
      <c r="AU33" s="243"/>
      <c r="AV33" s="243"/>
    </row>
    <row r="34" spans="2:48" ht="18" customHeight="1">
      <c r="B34" s="50" t="s">
        <v>269</v>
      </c>
      <c r="C34" s="50" t="s">
        <v>274</v>
      </c>
      <c r="D34" s="49"/>
      <c r="E34" s="49"/>
      <c r="F34" s="49"/>
      <c r="G34" s="49"/>
      <c r="H34" s="49"/>
      <c r="I34" s="49"/>
      <c r="J34" s="49"/>
      <c r="K34" s="49"/>
      <c r="L34" s="49"/>
      <c r="AS34" s="243"/>
      <c r="AT34" s="243"/>
      <c r="AU34" s="243"/>
      <c r="AV34" s="243"/>
    </row>
    <row r="35" spans="2:48" ht="18" customHeight="1">
      <c r="B35" s="51" t="s">
        <v>268</v>
      </c>
      <c r="C35" s="66" t="s">
        <v>375</v>
      </c>
      <c r="D35" s="49"/>
      <c r="E35" s="49"/>
      <c r="F35" s="49"/>
      <c r="G35" s="49"/>
      <c r="H35" s="49"/>
      <c r="I35" s="49"/>
      <c r="J35" s="49"/>
      <c r="K35" s="49"/>
      <c r="L35" s="49"/>
    </row>
    <row r="36" spans="2:48" ht="18" customHeight="1"/>
    <row r="40" spans="2:48" ht="19.899999999999999" customHeight="1">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row>
    <row r="41" spans="2:48" ht="19.899999999999999" customHeight="1">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row>
    <row r="42" spans="2:48" ht="19.899999999999999" customHeight="1">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row>
    <row r="43" spans="2:48" ht="19.899999999999999" customHeight="1">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row>
    <row r="44" spans="2:48" ht="19.899999999999999" customHeight="1">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row>
    <row r="45" spans="2:48" ht="19.899999999999999" customHeight="1">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row>
    <row r="46" spans="2:48" ht="19.899999999999999" customHeight="1">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row>
    <row r="47" spans="2:48" ht="19.899999999999999" customHeight="1">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row>
    <row r="48" spans="2:48" ht="19.899999999999999" customHeight="1">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row>
    <row r="49" spans="9:43" ht="19.899999999999999" customHeight="1">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row>
    <row r="50" spans="9:43" ht="19.899999999999999" customHeight="1">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row>
    <row r="51" spans="9:43" ht="19.899999999999999" customHeight="1">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row>
    <row r="52" spans="9:43" ht="19.899999999999999" customHeight="1">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row>
    <row r="53" spans="9:43" ht="19.899999999999999" customHeight="1">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row>
    <row r="54" spans="9:43" ht="19.899999999999999" customHeight="1">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row>
    <row r="55" spans="9:43" ht="19.899999999999999" customHeight="1">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row>
    <row r="56" spans="9:43" ht="19.899999999999999" customHeight="1">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2"/>
      <c r="AO56" s="172"/>
      <c r="AP56" s="172"/>
      <c r="AQ56" s="172"/>
    </row>
    <row r="57" spans="9:43" ht="19.899999999999999" customHeight="1">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c r="AQ57" s="172"/>
    </row>
    <row r="58" spans="9:43" ht="19.899999999999999" customHeight="1">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row>
    <row r="59" spans="9:43" ht="19.899999999999999" customHeight="1">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row>
    <row r="60" spans="9:43" ht="19.899999999999999" customHeight="1">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row>
    <row r="61" spans="9:43" ht="19.899999999999999" customHeight="1">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c r="AQ61" s="172"/>
    </row>
    <row r="62" spans="9:43" ht="19.899999999999999" customHeight="1">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row>
    <row r="63" spans="9:43" ht="19.899999999999999" customHeight="1">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row>
    <row r="64" spans="9:43" ht="19.899999999999999" customHeight="1">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row>
    <row r="65" spans="9:43" ht="19.899999999999999" customHeight="1">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row>
    <row r="66" spans="9:43" ht="19.899999999999999" customHeight="1">
      <c r="I66" s="172"/>
      <c r="J66" s="172"/>
      <c r="K66" s="172"/>
      <c r="L66" s="172"/>
      <c r="M66" s="172"/>
      <c r="N66" s="172"/>
      <c r="O66" s="172"/>
      <c r="P66" s="172"/>
      <c r="Q66" s="172"/>
      <c r="R66" s="172"/>
      <c r="S66" s="172"/>
      <c r="T66" s="172"/>
    </row>
    <row r="67" spans="9:43" ht="19.899999999999999" customHeight="1">
      <c r="I67" s="172"/>
      <c r="J67" s="172"/>
      <c r="K67" s="172"/>
      <c r="L67" s="172"/>
      <c r="M67" s="172"/>
      <c r="N67" s="172"/>
      <c r="O67" s="172"/>
      <c r="P67" s="172"/>
      <c r="Q67" s="172"/>
      <c r="R67" s="172"/>
      <c r="S67" s="172"/>
      <c r="T67" s="172"/>
    </row>
    <row r="68" spans="9:43" ht="19.899999999999999" customHeight="1">
      <c r="I68" s="172"/>
      <c r="J68" s="172"/>
      <c r="K68" s="172"/>
      <c r="L68" s="172"/>
      <c r="M68" s="172"/>
      <c r="N68" s="172"/>
      <c r="O68" s="172"/>
      <c r="P68" s="172"/>
      <c r="Q68" s="172"/>
      <c r="R68" s="172"/>
      <c r="S68" s="172"/>
      <c r="T68" s="172"/>
    </row>
  </sheetData>
  <mergeCells count="5">
    <mergeCell ref="G4:H4"/>
    <mergeCell ref="I4:J4"/>
    <mergeCell ref="D3:E3"/>
    <mergeCell ref="F3:G3"/>
    <mergeCell ref="B3:C3"/>
  </mergeCells>
  <phoneticPr fontId="0" type="noConversion"/>
  <printOptions verticalCentered="1"/>
  <pageMargins left="0.25" right="0.25" top="0" bottom="0" header="0" footer="0"/>
  <pageSetup paperSize="120" scale="60" orientation="landscape" horizontalDpi="300" verticalDpi="300" r:id="rId1"/>
  <headerFooter alignWithMargins="0"/>
  <rowBreaks count="1" manualBreakCount="1">
    <brk id="274" max="65535" man="1"/>
  </rowBreaks>
  <ignoredErrors>
    <ignoredError sqref="J5:O5 D5:I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E57"/>
  <sheetViews>
    <sheetView showOutlineSymbols="0"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19.6640625" style="27" customWidth="1"/>
    <col min="3" max="3" width="68.109375" style="27" customWidth="1"/>
    <col min="4" max="16" width="14.6640625" style="27" customWidth="1"/>
    <col min="17" max="16384" width="14.6640625" style="27"/>
  </cols>
  <sheetData>
    <row r="1" spans="2:57" ht="18" customHeight="1">
      <c r="B1" s="24" t="s">
        <v>434</v>
      </c>
      <c r="C1" s="52"/>
      <c r="D1" s="25"/>
      <c r="E1" s="26"/>
      <c r="F1" s="25"/>
      <c r="G1" s="26"/>
      <c r="H1" s="25"/>
      <c r="I1" s="26"/>
      <c r="J1" s="26"/>
      <c r="K1" s="26"/>
    </row>
    <row r="2" spans="2:57" ht="18" customHeight="1">
      <c r="B2" s="52" t="s">
        <v>433</v>
      </c>
      <c r="C2" s="52"/>
      <c r="D2" s="25"/>
      <c r="E2" s="25"/>
      <c r="F2" s="25"/>
      <c r="G2" s="25"/>
      <c r="H2" s="25"/>
      <c r="I2" s="25"/>
      <c r="J2" s="25"/>
      <c r="K2" s="25"/>
    </row>
    <row r="3" spans="2:57" ht="18" customHeight="1">
      <c r="B3" s="285" t="s">
        <v>447</v>
      </c>
      <c r="C3" s="285"/>
      <c r="D3" s="29"/>
      <c r="E3" s="288"/>
      <c r="F3" s="288"/>
      <c r="G3" s="288"/>
      <c r="H3" s="288"/>
      <c r="I3" s="29"/>
      <c r="J3" s="29"/>
      <c r="K3" s="29"/>
    </row>
    <row r="4" spans="2:57" ht="18" customHeight="1" thickBot="1">
      <c r="B4" s="33"/>
      <c r="C4" s="33"/>
      <c r="D4" s="31"/>
      <c r="E4" s="31"/>
      <c r="F4" s="31"/>
      <c r="G4" s="31"/>
      <c r="H4" s="31"/>
      <c r="I4" s="31"/>
      <c r="J4" s="31"/>
      <c r="K4" s="31"/>
    </row>
    <row r="5" spans="2:57" s="38" customFormat="1" ht="28.15" customHeight="1" thickBot="1">
      <c r="B5" s="34" t="s">
        <v>267</v>
      </c>
      <c r="C5" s="35"/>
      <c r="D5" s="189" t="s">
        <v>0</v>
      </c>
      <c r="E5" s="189" t="s">
        <v>1</v>
      </c>
      <c r="F5" s="189" t="s">
        <v>2</v>
      </c>
      <c r="G5" s="189" t="s">
        <v>3</v>
      </c>
      <c r="H5" s="189" t="s">
        <v>4</v>
      </c>
      <c r="I5" s="189" t="s">
        <v>9</v>
      </c>
      <c r="J5" s="189" t="s">
        <v>29</v>
      </c>
      <c r="K5" s="190">
        <v>2008</v>
      </c>
      <c r="L5" s="190">
        <v>2009</v>
      </c>
      <c r="M5" s="190">
        <v>2010</v>
      </c>
      <c r="N5" s="190">
        <v>2011</v>
      </c>
      <c r="O5" s="190">
        <v>2012</v>
      </c>
      <c r="P5" s="190">
        <v>2013</v>
      </c>
      <c r="Q5" s="190">
        <v>2014</v>
      </c>
      <c r="R5" s="190">
        <v>2015</v>
      </c>
      <c r="S5" s="190">
        <v>2016</v>
      </c>
      <c r="T5" s="190">
        <v>2017</v>
      </c>
      <c r="U5" s="190">
        <v>2018</v>
      </c>
      <c r="V5" s="190">
        <v>2019</v>
      </c>
      <c r="W5" s="190">
        <v>2020</v>
      </c>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37"/>
      <c r="AW5" s="37"/>
      <c r="AX5" s="37"/>
      <c r="AY5" s="37"/>
      <c r="AZ5" s="37"/>
      <c r="BA5" s="37"/>
      <c r="BB5" s="37"/>
      <c r="BC5" s="37"/>
      <c r="BD5" s="37"/>
      <c r="BE5" s="37"/>
    </row>
    <row r="6" spans="2:57" ht="19.899999999999999" customHeight="1">
      <c r="B6" s="40"/>
      <c r="C6" s="40"/>
      <c r="D6" s="49"/>
      <c r="E6" s="49"/>
      <c r="F6" s="49"/>
      <c r="G6" s="49"/>
      <c r="H6" s="49"/>
      <c r="I6" s="49"/>
      <c r="J6" s="49"/>
      <c r="K6" s="49"/>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row>
    <row r="7" spans="2:57" ht="19.899999999999999" customHeight="1">
      <c r="B7" s="41" t="s">
        <v>87</v>
      </c>
      <c r="C7" s="39"/>
      <c r="D7" s="261">
        <v>-298.39999999999998</v>
      </c>
      <c r="E7" s="261">
        <v>-48.6</v>
      </c>
      <c r="F7" s="261">
        <v>-132.30000000000001</v>
      </c>
      <c r="G7" s="261">
        <v>-173.1</v>
      </c>
      <c r="H7" s="261">
        <v>-338.6</v>
      </c>
      <c r="I7" s="261">
        <v>-534.20000000000005</v>
      </c>
      <c r="J7" s="261">
        <v>-684.3</v>
      </c>
      <c r="K7" s="261">
        <v>-693.03700000000003</v>
      </c>
      <c r="L7" s="261">
        <v>-743.5</v>
      </c>
      <c r="M7" s="261">
        <v>-785.5</v>
      </c>
      <c r="N7" s="261">
        <v>-903.2</v>
      </c>
      <c r="O7" s="261">
        <v>0.2</v>
      </c>
      <c r="P7" s="261">
        <v>0.2</v>
      </c>
      <c r="Q7" s="261">
        <v>3.3170860000000003E-2</v>
      </c>
      <c r="R7" s="261">
        <v>0</v>
      </c>
      <c r="S7" s="261">
        <v>0.6949188525329999</v>
      </c>
      <c r="T7" s="261">
        <v>0.594661264701</v>
      </c>
      <c r="U7" s="261">
        <v>0.74915329346000004</v>
      </c>
      <c r="V7" s="261">
        <v>3.7112815966000001</v>
      </c>
      <c r="W7" s="261">
        <v>1.0277977562</v>
      </c>
      <c r="X7" s="243"/>
      <c r="Y7" s="235"/>
      <c r="Z7" s="235"/>
      <c r="AA7" s="235"/>
      <c r="AB7" s="235"/>
      <c r="AC7" s="235"/>
      <c r="AD7" s="235"/>
      <c r="AE7" s="235"/>
      <c r="AF7" s="235"/>
      <c r="AG7" s="235"/>
      <c r="AH7" s="235"/>
      <c r="AI7" s="235"/>
      <c r="AJ7" s="235"/>
      <c r="AK7" s="235"/>
      <c r="AL7" s="235"/>
      <c r="AM7" s="235"/>
      <c r="AN7" s="243"/>
      <c r="AO7" s="243"/>
      <c r="AP7" s="243"/>
      <c r="AQ7" s="243"/>
      <c r="AR7" s="243"/>
      <c r="AS7" s="243"/>
      <c r="AT7" s="243"/>
      <c r="AU7" s="243"/>
    </row>
    <row r="8" spans="2:57" ht="19.899999999999999" customHeight="1">
      <c r="B8" s="44" t="s">
        <v>88</v>
      </c>
      <c r="C8" s="40"/>
      <c r="D8" s="262">
        <v>0</v>
      </c>
      <c r="E8" s="262">
        <v>0</v>
      </c>
      <c r="F8" s="262">
        <v>0</v>
      </c>
      <c r="G8" s="262">
        <v>0</v>
      </c>
      <c r="H8" s="262">
        <v>0</v>
      </c>
      <c r="I8" s="262">
        <v>26</v>
      </c>
      <c r="J8" s="262">
        <v>13</v>
      </c>
      <c r="K8" s="262">
        <v>0</v>
      </c>
      <c r="L8" s="262">
        <v>0</v>
      </c>
      <c r="M8" s="262">
        <v>0.1</v>
      </c>
      <c r="N8" s="262">
        <v>0.2</v>
      </c>
      <c r="O8" s="262">
        <v>0.2</v>
      </c>
      <c r="P8" s="262">
        <v>0.2</v>
      </c>
      <c r="Q8" s="262">
        <v>3.3170860000000003E-2</v>
      </c>
      <c r="R8" s="262">
        <v>0</v>
      </c>
      <c r="S8" s="262">
        <v>0.6949188525329999</v>
      </c>
      <c r="T8" s="262">
        <v>0.594661264701</v>
      </c>
      <c r="U8" s="262">
        <v>0.74915329346000004</v>
      </c>
      <c r="V8" s="262">
        <v>3.7112815966000001</v>
      </c>
      <c r="W8" s="262">
        <v>1.0277977562</v>
      </c>
      <c r="X8" s="243"/>
      <c r="Y8" s="235"/>
      <c r="Z8" s="235"/>
      <c r="AA8" s="235"/>
      <c r="AB8" s="235"/>
      <c r="AC8" s="235"/>
      <c r="AD8" s="235"/>
      <c r="AE8" s="235"/>
      <c r="AF8" s="235"/>
      <c r="AG8" s="235"/>
      <c r="AH8" s="235"/>
      <c r="AI8" s="235"/>
      <c r="AJ8" s="235"/>
      <c r="AK8" s="235"/>
      <c r="AL8" s="235"/>
      <c r="AM8" s="235"/>
      <c r="AN8" s="243"/>
      <c r="AO8" s="243"/>
      <c r="AP8" s="243"/>
      <c r="AQ8" s="243"/>
      <c r="AR8" s="243"/>
      <c r="AS8" s="243"/>
      <c r="AT8" s="243"/>
      <c r="AU8" s="243"/>
    </row>
    <row r="9" spans="2:57" ht="19.899999999999999" customHeight="1">
      <c r="B9" s="44" t="s">
        <v>143</v>
      </c>
      <c r="C9" s="40"/>
      <c r="D9" s="262">
        <v>-298.39999999999998</v>
      </c>
      <c r="E9" s="262">
        <v>-48.6</v>
      </c>
      <c r="F9" s="262">
        <v>-132.30000000000001</v>
      </c>
      <c r="G9" s="262">
        <v>-173.1</v>
      </c>
      <c r="H9" s="262">
        <v>-338.6</v>
      </c>
      <c r="I9" s="262">
        <v>-560.29999999999995</v>
      </c>
      <c r="J9" s="262">
        <v>-697.2</v>
      </c>
      <c r="K9" s="262">
        <v>-693.03700000000003</v>
      </c>
      <c r="L9" s="262">
        <v>-743.5</v>
      </c>
      <c r="M9" s="262">
        <v>-785.6</v>
      </c>
      <c r="N9" s="262">
        <v>-903.44133264999994</v>
      </c>
      <c r="O9" s="262">
        <v>0</v>
      </c>
      <c r="P9" s="262">
        <v>0</v>
      </c>
      <c r="Q9" s="262">
        <v>0</v>
      </c>
      <c r="R9" s="262">
        <v>0</v>
      </c>
      <c r="S9" s="262">
        <v>0</v>
      </c>
      <c r="T9" s="262">
        <v>0</v>
      </c>
      <c r="U9" s="262">
        <v>0</v>
      </c>
      <c r="V9" s="262">
        <v>0</v>
      </c>
      <c r="W9" s="262">
        <v>0</v>
      </c>
      <c r="X9" s="243"/>
      <c r="Y9" s="235"/>
      <c r="Z9" s="235"/>
      <c r="AA9" s="235"/>
      <c r="AB9" s="235"/>
      <c r="AC9" s="235"/>
      <c r="AD9" s="235"/>
      <c r="AE9" s="235"/>
      <c r="AF9" s="235"/>
      <c r="AG9" s="235"/>
      <c r="AH9" s="235"/>
      <c r="AI9" s="235"/>
      <c r="AJ9" s="235"/>
      <c r="AK9" s="235"/>
      <c r="AL9" s="235"/>
      <c r="AM9" s="235"/>
      <c r="AN9" s="243"/>
      <c r="AO9" s="243"/>
      <c r="AP9" s="243"/>
      <c r="AQ9" s="243"/>
      <c r="AR9" s="243"/>
      <c r="AS9" s="243"/>
      <c r="AT9" s="243"/>
      <c r="AU9" s="243"/>
    </row>
    <row r="10" spans="2:57" ht="19.899999999999999" customHeight="1">
      <c r="B10" s="40"/>
      <c r="C10" s="40"/>
      <c r="D10" s="262"/>
      <c r="E10" s="262"/>
      <c r="F10" s="262"/>
      <c r="G10" s="262"/>
      <c r="H10" s="262"/>
      <c r="I10" s="262"/>
      <c r="J10" s="262"/>
      <c r="K10" s="262"/>
      <c r="L10" s="262"/>
      <c r="M10" s="262"/>
      <c r="N10" s="262"/>
      <c r="O10" s="262"/>
      <c r="P10" s="262"/>
      <c r="Q10" s="262"/>
      <c r="R10" s="262"/>
      <c r="S10" s="262"/>
      <c r="T10" s="262"/>
      <c r="U10" s="262"/>
      <c r="V10" s="262"/>
      <c r="W10" s="262"/>
      <c r="X10" s="243"/>
      <c r="Y10" s="235"/>
      <c r="Z10" s="235"/>
      <c r="AA10" s="235"/>
      <c r="AB10" s="235"/>
      <c r="AC10" s="235"/>
      <c r="AD10" s="235"/>
      <c r="AE10" s="235"/>
      <c r="AF10" s="235"/>
      <c r="AG10" s="235"/>
      <c r="AH10" s="235"/>
      <c r="AI10" s="235"/>
      <c r="AJ10" s="235"/>
      <c r="AK10" s="235"/>
      <c r="AL10" s="235"/>
      <c r="AM10" s="235"/>
      <c r="AN10" s="243"/>
      <c r="AO10" s="243"/>
      <c r="AP10" s="243"/>
      <c r="AQ10" s="243"/>
      <c r="AR10" s="243"/>
      <c r="AS10" s="243"/>
      <c r="AT10" s="243"/>
      <c r="AU10" s="243"/>
    </row>
    <row r="11" spans="2:57" ht="19.899999999999999" customHeight="1">
      <c r="B11" s="41" t="s">
        <v>90</v>
      </c>
      <c r="C11" s="39"/>
      <c r="D11" s="261">
        <v>298.39999999999998</v>
      </c>
      <c r="E11" s="261">
        <v>48.6</v>
      </c>
      <c r="F11" s="261">
        <v>132.30000000000001</v>
      </c>
      <c r="G11" s="261">
        <v>173.1</v>
      </c>
      <c r="H11" s="261">
        <v>338.6</v>
      </c>
      <c r="I11" s="261">
        <v>534.20000000000005</v>
      </c>
      <c r="J11" s="261">
        <v>697.2</v>
      </c>
      <c r="K11" s="261">
        <v>693.03700000000003</v>
      </c>
      <c r="L11" s="261">
        <v>743.5</v>
      </c>
      <c r="M11" s="261">
        <v>785.48631621000004</v>
      </c>
      <c r="N11" s="261">
        <v>903.23242321000009</v>
      </c>
      <c r="O11" s="261">
        <v>-0.18403064000056446</v>
      </c>
      <c r="P11" s="261">
        <v>-0.17062664999929433</v>
      </c>
      <c r="Q11" s="261">
        <v>-3.317086000012387E-2</v>
      </c>
      <c r="R11" s="261">
        <v>0</v>
      </c>
      <c r="S11" s="261">
        <v>-0.69491926695175721</v>
      </c>
      <c r="T11" s="261">
        <v>-0.59466124416380239</v>
      </c>
      <c r="U11" s="261">
        <v>-0.74915333146856256</v>
      </c>
      <c r="V11" s="261">
        <v>5.3691646725213786</v>
      </c>
      <c r="W11" s="261">
        <v>1.273740803763701</v>
      </c>
      <c r="X11" s="243"/>
      <c r="Y11" s="235"/>
      <c r="Z11" s="235"/>
      <c r="AA11" s="235"/>
      <c r="AB11" s="235"/>
      <c r="AC11" s="235"/>
      <c r="AD11" s="235"/>
      <c r="AE11" s="235"/>
      <c r="AF11" s="235"/>
      <c r="AG11" s="235"/>
      <c r="AH11" s="235"/>
      <c r="AI11" s="235"/>
      <c r="AJ11" s="235"/>
      <c r="AK11" s="235"/>
      <c r="AL11" s="235"/>
      <c r="AM11" s="235"/>
      <c r="AN11" s="243"/>
      <c r="AO11" s="243"/>
      <c r="AP11" s="243"/>
      <c r="AQ11" s="243"/>
      <c r="AR11" s="243"/>
      <c r="AS11" s="243"/>
      <c r="AT11" s="243"/>
      <c r="AU11" s="243"/>
    </row>
    <row r="12" spans="2:57" ht="19.899999999999999" customHeight="1">
      <c r="B12" s="44" t="s">
        <v>108</v>
      </c>
      <c r="C12" s="40"/>
      <c r="D12" s="262">
        <v>-315.5</v>
      </c>
      <c r="E12" s="262">
        <v>-333.6</v>
      </c>
      <c r="F12" s="262">
        <v>-285.10000000000002</v>
      </c>
      <c r="G12" s="262">
        <v>-245.6</v>
      </c>
      <c r="H12" s="262">
        <v>-258.5</v>
      </c>
      <c r="I12" s="262">
        <v>-271.3</v>
      </c>
      <c r="J12" s="262">
        <v>-284.5</v>
      </c>
      <c r="K12" s="262">
        <v>-290.89999999999998</v>
      </c>
      <c r="L12" s="262">
        <v>-297.2</v>
      </c>
      <c r="M12" s="262">
        <v>-303.10000000000002</v>
      </c>
      <c r="N12" s="262">
        <v>-292.36840233999999</v>
      </c>
      <c r="O12" s="262">
        <v>-1386.6141</v>
      </c>
      <c r="P12" s="262">
        <v>-1688.3334132699999</v>
      </c>
      <c r="Q12" s="262">
        <v>-1425.9020576800001</v>
      </c>
      <c r="R12" s="262">
        <v>-1371.9129742</v>
      </c>
      <c r="S12" s="262">
        <v>-330.39977263400891</v>
      </c>
      <c r="T12" s="262">
        <v>-628.61079758351366</v>
      </c>
      <c r="U12" s="262">
        <v>-387.44833204555289</v>
      </c>
      <c r="V12" s="262">
        <v>-156.38567659548289</v>
      </c>
      <c r="W12" s="262">
        <v>173.94342093406499</v>
      </c>
      <c r="X12" s="243"/>
      <c r="Y12" s="235"/>
      <c r="Z12" s="235"/>
      <c r="AA12" s="235"/>
      <c r="AB12" s="235"/>
      <c r="AC12" s="235"/>
      <c r="AD12" s="235"/>
      <c r="AE12" s="235"/>
      <c r="AF12" s="235"/>
      <c r="AG12" s="235"/>
      <c r="AH12" s="235"/>
      <c r="AI12" s="235"/>
      <c r="AJ12" s="235"/>
      <c r="AK12" s="235"/>
      <c r="AL12" s="235"/>
      <c r="AM12" s="235"/>
      <c r="AN12" s="243"/>
      <c r="AO12" s="243"/>
      <c r="AP12" s="243"/>
      <c r="AQ12" s="243"/>
      <c r="AR12" s="243"/>
      <c r="AS12" s="243"/>
      <c r="AT12" s="243"/>
      <c r="AU12" s="243"/>
    </row>
    <row r="13" spans="2:57" ht="19.899999999999999" customHeight="1">
      <c r="B13" s="44" t="s">
        <v>158</v>
      </c>
      <c r="C13" s="40"/>
      <c r="D13" s="262">
        <v>-315.5</v>
      </c>
      <c r="E13" s="262">
        <v>-333.6</v>
      </c>
      <c r="F13" s="262">
        <v>-285.10000000000002</v>
      </c>
      <c r="G13" s="262">
        <v>-245.6</v>
      </c>
      <c r="H13" s="262">
        <v>-258.5</v>
      </c>
      <c r="I13" s="262">
        <v>-271.3</v>
      </c>
      <c r="J13" s="262">
        <v>-284.5</v>
      </c>
      <c r="K13" s="262">
        <v>-290.89999999999998</v>
      </c>
      <c r="L13" s="262">
        <v>-297.2</v>
      </c>
      <c r="M13" s="262">
        <v>-303.10000000000002</v>
      </c>
      <c r="N13" s="262">
        <v>-292.36840233999999</v>
      </c>
      <c r="O13" s="262">
        <v>-1386.6141</v>
      </c>
      <c r="P13" s="262">
        <v>-1688.3334132699999</v>
      </c>
      <c r="Q13" s="262">
        <v>-1425.9020576800001</v>
      </c>
      <c r="R13" s="262">
        <v>-1371.9129742</v>
      </c>
      <c r="S13" s="262">
        <v>-338.69516253400889</v>
      </c>
      <c r="T13" s="262">
        <v>-628.61079758351366</v>
      </c>
      <c r="U13" s="262">
        <v>-387.44833204555289</v>
      </c>
      <c r="V13" s="262">
        <v>-156.38567659548289</v>
      </c>
      <c r="W13" s="262">
        <v>173.94342093406499</v>
      </c>
      <c r="X13" s="243"/>
      <c r="Y13" s="235"/>
      <c r="Z13" s="235"/>
      <c r="AA13" s="235"/>
      <c r="AB13" s="235"/>
      <c r="AC13" s="235"/>
      <c r="AD13" s="235"/>
      <c r="AE13" s="235"/>
      <c r="AF13" s="235"/>
      <c r="AG13" s="235"/>
      <c r="AH13" s="235"/>
      <c r="AI13" s="235"/>
      <c r="AJ13" s="235"/>
      <c r="AK13" s="235"/>
      <c r="AL13" s="235"/>
      <c r="AM13" s="235"/>
      <c r="AN13" s="243"/>
      <c r="AO13" s="243"/>
      <c r="AP13" s="243"/>
      <c r="AQ13" s="243"/>
      <c r="AR13" s="243"/>
      <c r="AS13" s="243"/>
      <c r="AT13" s="243"/>
      <c r="AU13" s="243"/>
    </row>
    <row r="14" spans="2:57" ht="19.899999999999999" customHeight="1">
      <c r="B14" s="44" t="s">
        <v>96</v>
      </c>
      <c r="C14" s="40"/>
      <c r="D14" s="262">
        <v>-315.5</v>
      </c>
      <c r="E14" s="262">
        <v>-333.6</v>
      </c>
      <c r="F14" s="262">
        <v>-285.10000000000002</v>
      </c>
      <c r="G14" s="262">
        <v>-245.6</v>
      </c>
      <c r="H14" s="262">
        <v>-258.5</v>
      </c>
      <c r="I14" s="262">
        <v>-271.3</v>
      </c>
      <c r="J14" s="262">
        <v>-284.5</v>
      </c>
      <c r="K14" s="262">
        <v>-290.89999999999998</v>
      </c>
      <c r="L14" s="262">
        <v>-297.2</v>
      </c>
      <c r="M14" s="262">
        <v>-303.10000000000002</v>
      </c>
      <c r="N14" s="262">
        <v>-292.36840233999999</v>
      </c>
      <c r="O14" s="262">
        <v>-1386.6141</v>
      </c>
      <c r="P14" s="262">
        <v>-1688.3334132699999</v>
      </c>
      <c r="Q14" s="262">
        <v>-1425.9020576800001</v>
      </c>
      <c r="R14" s="262">
        <v>-1371.9129742</v>
      </c>
      <c r="S14" s="262">
        <v>-338.69516253400889</v>
      </c>
      <c r="T14" s="262">
        <v>-628.61079758351366</v>
      </c>
      <c r="U14" s="262">
        <v>-387.44833204555289</v>
      </c>
      <c r="V14" s="262">
        <v>-156.38567659548289</v>
      </c>
      <c r="W14" s="262">
        <v>173.94342093406499</v>
      </c>
      <c r="X14" s="243"/>
      <c r="Y14" s="235"/>
      <c r="Z14" s="235"/>
      <c r="AA14" s="235"/>
      <c r="AB14" s="235"/>
      <c r="AC14" s="235"/>
      <c r="AD14" s="235"/>
      <c r="AE14" s="235"/>
      <c r="AF14" s="235"/>
      <c r="AG14" s="235"/>
      <c r="AH14" s="235"/>
      <c r="AI14" s="235"/>
      <c r="AJ14" s="235"/>
      <c r="AK14" s="235"/>
      <c r="AL14" s="235"/>
      <c r="AM14" s="235"/>
      <c r="AN14" s="243"/>
      <c r="AO14" s="243"/>
      <c r="AP14" s="243"/>
      <c r="AQ14" s="243"/>
      <c r="AR14" s="243"/>
      <c r="AS14" s="243"/>
      <c r="AT14" s="243"/>
      <c r="AU14" s="243"/>
    </row>
    <row r="15" spans="2:57" ht="19.899999999999999" customHeight="1">
      <c r="B15" s="44" t="s">
        <v>118</v>
      </c>
      <c r="C15" s="40"/>
      <c r="D15" s="262">
        <v>0</v>
      </c>
      <c r="E15" s="262">
        <v>0</v>
      </c>
      <c r="F15" s="262">
        <v>0</v>
      </c>
      <c r="G15" s="262">
        <v>0</v>
      </c>
      <c r="H15" s="262">
        <v>0</v>
      </c>
      <c r="I15" s="262">
        <v>0</v>
      </c>
      <c r="J15" s="262">
        <v>0</v>
      </c>
      <c r="K15" s="262">
        <v>0</v>
      </c>
      <c r="L15" s="262">
        <v>0</v>
      </c>
      <c r="M15" s="262">
        <v>0</v>
      </c>
      <c r="N15" s="262">
        <v>0</v>
      </c>
      <c r="O15" s="262">
        <v>0</v>
      </c>
      <c r="P15" s="262">
        <v>0</v>
      </c>
      <c r="Q15" s="262"/>
      <c r="R15" s="262">
        <v>0</v>
      </c>
      <c r="S15" s="262">
        <v>0</v>
      </c>
      <c r="T15" s="262">
        <v>0</v>
      </c>
      <c r="U15" s="262">
        <v>0</v>
      </c>
      <c r="V15" s="262">
        <v>0</v>
      </c>
      <c r="W15" s="262">
        <v>0</v>
      </c>
      <c r="X15" s="243"/>
      <c r="Y15" s="235"/>
      <c r="Z15" s="235"/>
      <c r="AA15" s="235"/>
      <c r="AB15" s="235"/>
      <c r="AC15" s="235"/>
      <c r="AD15" s="235"/>
      <c r="AE15" s="235"/>
      <c r="AF15" s="235"/>
      <c r="AG15" s="235"/>
      <c r="AH15" s="235"/>
      <c r="AI15" s="235"/>
      <c r="AJ15" s="235"/>
      <c r="AK15" s="235"/>
      <c r="AL15" s="235"/>
      <c r="AM15" s="235"/>
      <c r="AN15" s="243"/>
      <c r="AO15" s="243"/>
      <c r="AP15" s="243"/>
      <c r="AQ15" s="243"/>
      <c r="AR15" s="243"/>
      <c r="AS15" s="243"/>
      <c r="AT15" s="243"/>
      <c r="AU15" s="243"/>
    </row>
    <row r="16" spans="2:57" ht="19.899999999999999" customHeight="1">
      <c r="B16" s="44" t="s">
        <v>98</v>
      </c>
      <c r="C16" s="40"/>
      <c r="D16" s="262">
        <v>-315.5</v>
      </c>
      <c r="E16" s="262">
        <v>-333.6</v>
      </c>
      <c r="F16" s="262">
        <v>-285.10000000000002</v>
      </c>
      <c r="G16" s="262">
        <v>-245.6</v>
      </c>
      <c r="H16" s="262">
        <v>-258.5</v>
      </c>
      <c r="I16" s="262">
        <v>-271.3</v>
      </c>
      <c r="J16" s="262">
        <v>-284.5</v>
      </c>
      <c r="K16" s="262">
        <v>-290.89999999999998</v>
      </c>
      <c r="L16" s="262">
        <v>-297.2</v>
      </c>
      <c r="M16" s="262">
        <v>-303.14097231</v>
      </c>
      <c r="N16" s="262">
        <v>-292.36840233999999</v>
      </c>
      <c r="O16" s="262">
        <v>-1386.6141001800002</v>
      </c>
      <c r="P16" s="262">
        <v>-1688.3334132699999</v>
      </c>
      <c r="Q16" s="262">
        <v>-1425.9020576800001</v>
      </c>
      <c r="R16" s="262">
        <v>-1425.9020576800001</v>
      </c>
      <c r="S16" s="262">
        <v>-338.69516253400889</v>
      </c>
      <c r="T16" s="262">
        <v>-628.61079758351366</v>
      </c>
      <c r="U16" s="262">
        <v>-387.44833204555289</v>
      </c>
      <c r="V16" s="262">
        <v>-156.38567659548289</v>
      </c>
      <c r="W16" s="262">
        <v>173.94342093406499</v>
      </c>
      <c r="X16" s="243"/>
      <c r="Y16" s="235"/>
      <c r="Z16" s="235"/>
      <c r="AA16" s="235"/>
      <c r="AB16" s="235"/>
      <c r="AC16" s="235"/>
      <c r="AD16" s="235"/>
      <c r="AE16" s="235"/>
      <c r="AF16" s="235"/>
      <c r="AG16" s="235"/>
      <c r="AH16" s="235"/>
      <c r="AI16" s="235"/>
      <c r="AJ16" s="235"/>
      <c r="AK16" s="235"/>
      <c r="AL16" s="235"/>
      <c r="AM16" s="235"/>
      <c r="AN16" s="243"/>
      <c r="AO16" s="243"/>
      <c r="AP16" s="243"/>
      <c r="AQ16" s="243"/>
      <c r="AR16" s="243"/>
      <c r="AS16" s="243"/>
      <c r="AT16" s="243"/>
      <c r="AU16" s="243"/>
    </row>
    <row r="17" spans="2:47" ht="19.899999999999999" customHeight="1">
      <c r="B17" s="44" t="s">
        <v>390</v>
      </c>
      <c r="C17" s="40"/>
      <c r="D17" s="262">
        <v>0</v>
      </c>
      <c r="E17" s="262">
        <v>0</v>
      </c>
      <c r="F17" s="262">
        <v>0</v>
      </c>
      <c r="G17" s="262">
        <v>0</v>
      </c>
      <c r="H17" s="262">
        <v>0</v>
      </c>
      <c r="I17" s="262">
        <v>0</v>
      </c>
      <c r="J17" s="262">
        <v>0</v>
      </c>
      <c r="K17" s="262">
        <v>0</v>
      </c>
      <c r="L17" s="262">
        <v>0</v>
      </c>
      <c r="M17" s="262">
        <v>0</v>
      </c>
      <c r="N17" s="262">
        <v>0</v>
      </c>
      <c r="O17" s="262">
        <v>0</v>
      </c>
      <c r="P17" s="262">
        <v>0</v>
      </c>
      <c r="Q17" s="262">
        <v>0</v>
      </c>
      <c r="R17" s="262">
        <v>0</v>
      </c>
      <c r="S17" s="262">
        <v>8.2953899</v>
      </c>
      <c r="T17" s="262">
        <v>0</v>
      </c>
      <c r="U17" s="262">
        <v>0</v>
      </c>
      <c r="V17" s="262">
        <v>0</v>
      </c>
      <c r="W17" s="262">
        <v>0</v>
      </c>
      <c r="X17" s="243"/>
      <c r="Y17" s="235"/>
      <c r="Z17" s="235"/>
      <c r="AA17" s="235"/>
      <c r="AB17" s="235"/>
      <c r="AC17" s="235"/>
      <c r="AD17" s="235"/>
      <c r="AE17" s="235"/>
      <c r="AF17" s="235"/>
      <c r="AG17" s="235"/>
      <c r="AH17" s="235"/>
      <c r="AI17" s="235"/>
      <c r="AJ17" s="235"/>
      <c r="AK17" s="235"/>
      <c r="AL17" s="235"/>
      <c r="AM17" s="235"/>
      <c r="AN17" s="243"/>
      <c r="AO17" s="243"/>
      <c r="AP17" s="243"/>
      <c r="AQ17" s="243"/>
      <c r="AR17" s="243"/>
      <c r="AS17" s="243"/>
      <c r="AT17" s="243"/>
      <c r="AU17" s="243"/>
    </row>
    <row r="18" spans="2:47" ht="19.899999999999999" customHeight="1">
      <c r="B18" s="44" t="s">
        <v>391</v>
      </c>
      <c r="C18" s="40"/>
      <c r="D18" s="262">
        <v>0</v>
      </c>
      <c r="E18" s="262">
        <v>0</v>
      </c>
      <c r="F18" s="262">
        <v>0</v>
      </c>
      <c r="G18" s="262">
        <v>0</v>
      </c>
      <c r="H18" s="262">
        <v>0</v>
      </c>
      <c r="I18" s="262">
        <v>0</v>
      </c>
      <c r="J18" s="262">
        <v>0</v>
      </c>
      <c r="K18" s="262">
        <v>0</v>
      </c>
      <c r="L18" s="262">
        <v>0</v>
      </c>
      <c r="M18" s="262">
        <v>0</v>
      </c>
      <c r="N18" s="262">
        <v>0</v>
      </c>
      <c r="O18" s="262">
        <v>0</v>
      </c>
      <c r="P18" s="262">
        <v>0</v>
      </c>
      <c r="Q18" s="262">
        <v>0</v>
      </c>
      <c r="R18" s="262">
        <v>0</v>
      </c>
      <c r="S18" s="262">
        <v>96.327003810000008</v>
      </c>
      <c r="T18" s="262">
        <v>34.034635724722222</v>
      </c>
      <c r="U18" s="262">
        <v>32.356624660525</v>
      </c>
      <c r="V18" s="262">
        <v>0</v>
      </c>
      <c r="W18" s="262">
        <v>0</v>
      </c>
      <c r="X18" s="243"/>
      <c r="Y18" s="235"/>
      <c r="Z18" s="235"/>
      <c r="AA18" s="235"/>
      <c r="AB18" s="235"/>
      <c r="AC18" s="235"/>
      <c r="AD18" s="235"/>
      <c r="AE18" s="235"/>
      <c r="AF18" s="235"/>
      <c r="AG18" s="235"/>
      <c r="AH18" s="235"/>
      <c r="AI18" s="235"/>
      <c r="AJ18" s="235"/>
      <c r="AK18" s="235"/>
      <c r="AL18" s="235"/>
      <c r="AM18" s="235"/>
      <c r="AN18" s="243"/>
      <c r="AO18" s="243"/>
      <c r="AP18" s="243"/>
      <c r="AQ18" s="243"/>
      <c r="AR18" s="243"/>
      <c r="AS18" s="243"/>
      <c r="AT18" s="243"/>
      <c r="AU18" s="243"/>
    </row>
    <row r="19" spans="2:47" ht="19.899999999999999" customHeight="1">
      <c r="B19" s="44" t="s">
        <v>392</v>
      </c>
      <c r="C19" s="40"/>
      <c r="D19" s="262">
        <v>0</v>
      </c>
      <c r="E19" s="262">
        <v>0</v>
      </c>
      <c r="F19" s="262">
        <v>0</v>
      </c>
      <c r="G19" s="262">
        <v>0</v>
      </c>
      <c r="H19" s="262">
        <v>0</v>
      </c>
      <c r="I19" s="262">
        <v>2.7</v>
      </c>
      <c r="J19" s="262">
        <v>5.4</v>
      </c>
      <c r="K19" s="262">
        <v>0</v>
      </c>
      <c r="L19" s="262">
        <v>0</v>
      </c>
      <c r="M19" s="262">
        <v>6.0569790000000005E-2</v>
      </c>
      <c r="N19" s="262">
        <v>0.40438013</v>
      </c>
      <c r="O19" s="262">
        <v>0.70573949999999996</v>
      </c>
      <c r="P19" s="262">
        <v>0.44303406000000001</v>
      </c>
      <c r="Q19" s="262">
        <v>0.21813544000000001</v>
      </c>
      <c r="R19" s="262">
        <v>0</v>
      </c>
      <c r="S19" s="262">
        <v>0.27685587778999998</v>
      </c>
      <c r="T19" s="262">
        <v>0.38299062891300001</v>
      </c>
      <c r="U19" s="262">
        <v>1.7691660313400002</v>
      </c>
      <c r="V19" s="262">
        <v>2.5808302719</v>
      </c>
      <c r="W19" s="262">
        <v>4.1473502026000002</v>
      </c>
      <c r="X19" s="243"/>
      <c r="Y19" s="235"/>
      <c r="Z19" s="235"/>
      <c r="AA19" s="235"/>
      <c r="AB19" s="235"/>
      <c r="AC19" s="235"/>
      <c r="AD19" s="235"/>
      <c r="AE19" s="235"/>
      <c r="AF19" s="235"/>
      <c r="AG19" s="235"/>
      <c r="AH19" s="235"/>
      <c r="AI19" s="235"/>
      <c r="AJ19" s="235"/>
      <c r="AK19" s="235"/>
      <c r="AL19" s="235"/>
      <c r="AM19" s="235"/>
      <c r="AN19" s="243"/>
      <c r="AO19" s="243"/>
      <c r="AP19" s="243"/>
      <c r="AQ19" s="243"/>
      <c r="AR19" s="243"/>
      <c r="AS19" s="243"/>
      <c r="AT19" s="243"/>
      <c r="AU19" s="243"/>
    </row>
    <row r="20" spans="2:47" ht="19.899999999999999" customHeight="1">
      <c r="B20" s="50" t="s">
        <v>156</v>
      </c>
      <c r="C20" s="40"/>
      <c r="D20" s="262">
        <v>1365.9</v>
      </c>
      <c r="E20" s="262">
        <v>1222.3</v>
      </c>
      <c r="F20" s="262">
        <v>1334</v>
      </c>
      <c r="G20" s="262">
        <v>1389.5</v>
      </c>
      <c r="H20" s="262">
        <v>1635.7</v>
      </c>
      <c r="I20" s="262">
        <v>1932.8</v>
      </c>
      <c r="J20" s="262">
        <v>2175.4</v>
      </c>
      <c r="K20" s="262">
        <v>2364.4</v>
      </c>
      <c r="L20" s="262">
        <v>2776.4</v>
      </c>
      <c r="M20" s="262">
        <v>2758.9395074699996</v>
      </c>
      <c r="N20" s="262">
        <v>3013.1002307099998</v>
      </c>
      <c r="O20" s="262">
        <v>3344.5328127399998</v>
      </c>
      <c r="P20" s="262">
        <v>3929.7078144500001</v>
      </c>
      <c r="Q20" s="262">
        <v>3953.6746349099994</v>
      </c>
      <c r="R20" s="262">
        <v>4441.5506125699994</v>
      </c>
      <c r="S20" s="262">
        <v>2929.8392615009757</v>
      </c>
      <c r="T20" s="262">
        <v>3872.3128359175271</v>
      </c>
      <c r="U20" s="262">
        <v>3409.0698263956797</v>
      </c>
      <c r="V20" s="262">
        <v>3994.4873508687588</v>
      </c>
      <c r="W20" s="262">
        <v>3802.5497272232997</v>
      </c>
      <c r="X20" s="243"/>
      <c r="Y20" s="235"/>
      <c r="Z20" s="235"/>
      <c r="AA20" s="235"/>
      <c r="AB20" s="235"/>
      <c r="AC20" s="235"/>
      <c r="AD20" s="235"/>
      <c r="AE20" s="235"/>
      <c r="AF20" s="235"/>
      <c r="AG20" s="235"/>
      <c r="AH20" s="235"/>
      <c r="AI20" s="235"/>
      <c r="AJ20" s="235"/>
      <c r="AK20" s="235"/>
      <c r="AL20" s="235"/>
      <c r="AM20" s="235"/>
      <c r="AN20" s="243"/>
      <c r="AO20" s="243"/>
      <c r="AP20" s="243"/>
      <c r="AQ20" s="243"/>
      <c r="AR20" s="243"/>
      <c r="AS20" s="243"/>
      <c r="AT20" s="243"/>
      <c r="AU20" s="243"/>
    </row>
    <row r="21" spans="2:47" ht="19.899999999999999" customHeight="1">
      <c r="B21" s="50" t="s">
        <v>100</v>
      </c>
      <c r="C21" s="40"/>
      <c r="D21" s="262">
        <v>0</v>
      </c>
      <c r="E21" s="262">
        <v>0</v>
      </c>
      <c r="F21" s="262">
        <v>0</v>
      </c>
      <c r="G21" s="262">
        <v>0</v>
      </c>
      <c r="H21" s="262">
        <v>0</v>
      </c>
      <c r="I21" s="262">
        <v>0</v>
      </c>
      <c r="J21" s="262">
        <v>0</v>
      </c>
      <c r="K21" s="262">
        <v>0</v>
      </c>
      <c r="L21" s="262">
        <v>0</v>
      </c>
      <c r="M21" s="262">
        <v>65.375217200000407</v>
      </c>
      <c r="N21" s="262">
        <v>175.68611257999993</v>
      </c>
      <c r="O21" s="262">
        <v>156.69151729999996</v>
      </c>
      <c r="P21" s="262">
        <v>319.43774887000012</v>
      </c>
      <c r="Q21" s="262">
        <v>544.28931355000043</v>
      </c>
      <c r="R21" s="262">
        <v>484.36203164000011</v>
      </c>
      <c r="S21" s="262">
        <v>325.77052552999999</v>
      </c>
      <c r="T21" s="262">
        <v>592.14885718265009</v>
      </c>
      <c r="U21" s="262">
        <v>599.34847656424995</v>
      </c>
      <c r="V21" s="262">
        <v>615.54329335944601</v>
      </c>
      <c r="W21" s="262">
        <v>581.0878342888999</v>
      </c>
      <c r="X21" s="243"/>
      <c r="Y21" s="235"/>
      <c r="Z21" s="235"/>
      <c r="AA21" s="235"/>
      <c r="AB21" s="235"/>
      <c r="AC21" s="235"/>
      <c r="AD21" s="235"/>
      <c r="AE21" s="235"/>
      <c r="AF21" s="235"/>
      <c r="AG21" s="235"/>
      <c r="AH21" s="235"/>
      <c r="AI21" s="235"/>
      <c r="AJ21" s="235"/>
      <c r="AK21" s="235"/>
      <c r="AL21" s="235"/>
      <c r="AM21" s="235"/>
      <c r="AN21" s="243"/>
      <c r="AO21" s="243"/>
      <c r="AP21" s="243"/>
      <c r="AQ21" s="243"/>
      <c r="AR21" s="243"/>
      <c r="AS21" s="243"/>
      <c r="AT21" s="243"/>
      <c r="AU21" s="243"/>
    </row>
    <row r="22" spans="2:47" ht="19.899999999999999" customHeight="1">
      <c r="B22" s="50" t="s">
        <v>393</v>
      </c>
      <c r="C22" s="40"/>
      <c r="D22" s="262">
        <v>0</v>
      </c>
      <c r="E22" s="262">
        <v>0</v>
      </c>
      <c r="F22" s="262">
        <v>0</v>
      </c>
      <c r="G22" s="262">
        <v>0</v>
      </c>
      <c r="H22" s="262">
        <v>0</v>
      </c>
      <c r="I22" s="262">
        <v>0</v>
      </c>
      <c r="J22" s="262">
        <v>0</v>
      </c>
      <c r="K22" s="262">
        <v>0</v>
      </c>
      <c r="L22" s="262">
        <v>0</v>
      </c>
      <c r="M22" s="262">
        <v>0</v>
      </c>
      <c r="N22" s="262">
        <v>0</v>
      </c>
      <c r="O22" s="262">
        <v>0</v>
      </c>
      <c r="P22" s="262">
        <v>0</v>
      </c>
      <c r="Q22" s="262">
        <v>0</v>
      </c>
      <c r="R22" s="262">
        <v>0</v>
      </c>
      <c r="S22" s="262">
        <v>218.55685154</v>
      </c>
      <c r="T22" s="262">
        <v>216.71261380999991</v>
      </c>
      <c r="U22" s="262">
        <v>184.90013190999997</v>
      </c>
      <c r="V22" s="262">
        <v>134.63013773</v>
      </c>
      <c r="W22" s="262">
        <v>153.24258585000001</v>
      </c>
      <c r="X22" s="243"/>
      <c r="Y22" s="235"/>
      <c r="Z22" s="235"/>
      <c r="AA22" s="235"/>
      <c r="AB22" s="235"/>
      <c r="AC22" s="235"/>
      <c r="AD22" s="235"/>
      <c r="AE22" s="235"/>
      <c r="AF22" s="235"/>
      <c r="AG22" s="235"/>
      <c r="AH22" s="235"/>
      <c r="AI22" s="235"/>
      <c r="AJ22" s="235"/>
      <c r="AK22" s="235"/>
      <c r="AL22" s="235"/>
      <c r="AM22" s="235"/>
      <c r="AN22" s="243"/>
      <c r="AO22" s="243"/>
      <c r="AP22" s="243"/>
      <c r="AQ22" s="243"/>
      <c r="AR22" s="243"/>
      <c r="AS22" s="243"/>
      <c r="AT22" s="243"/>
      <c r="AU22" s="243"/>
    </row>
    <row r="23" spans="2:47" ht="19.899999999999999" customHeight="1">
      <c r="B23" s="50" t="s">
        <v>157</v>
      </c>
      <c r="C23" s="40"/>
      <c r="D23" s="262">
        <v>-752</v>
      </c>
      <c r="E23" s="262">
        <v>-840.1</v>
      </c>
      <c r="F23" s="262">
        <v>-916.6</v>
      </c>
      <c r="G23" s="262">
        <v>-970.8</v>
      </c>
      <c r="H23" s="262">
        <v>-1038.5999999999999</v>
      </c>
      <c r="I23" s="262">
        <v>-1130</v>
      </c>
      <c r="J23" s="262">
        <v>-1212</v>
      </c>
      <c r="K23" s="262">
        <v>-1380.4630000000002</v>
      </c>
      <c r="L23" s="262">
        <v>-1735.7</v>
      </c>
      <c r="M23" s="262">
        <v>-1735.74800594</v>
      </c>
      <c r="N23" s="262">
        <v>-1993.5898978699997</v>
      </c>
      <c r="O23" s="262">
        <v>-2115.5</v>
      </c>
      <c r="P23" s="262">
        <v>-2561.4258107599994</v>
      </c>
      <c r="Q23" s="262">
        <v>-3072.3131970799996</v>
      </c>
      <c r="R23" s="262">
        <v>-3553.9996700099996</v>
      </c>
      <c r="S23" s="262">
        <v>-3241.0656448917089</v>
      </c>
      <c r="T23" s="262">
        <v>-4087.5757969244628</v>
      </c>
      <c r="U23" s="262">
        <v>-3840.74504684771</v>
      </c>
      <c r="V23" s="262">
        <v>-4585.4867709621003</v>
      </c>
      <c r="W23" s="262">
        <v>-4713.6971776951004</v>
      </c>
      <c r="X23" s="243"/>
      <c r="Y23" s="235"/>
      <c r="Z23" s="235"/>
      <c r="AA23" s="235"/>
      <c r="AB23" s="235"/>
      <c r="AC23" s="235"/>
      <c r="AD23" s="235"/>
      <c r="AE23" s="235"/>
      <c r="AF23" s="235"/>
      <c r="AG23" s="235"/>
      <c r="AH23" s="235"/>
      <c r="AI23" s="235"/>
      <c r="AJ23" s="235"/>
      <c r="AK23" s="235"/>
      <c r="AL23" s="235"/>
      <c r="AM23" s="235"/>
      <c r="AN23" s="243"/>
      <c r="AO23" s="243"/>
      <c r="AP23" s="243"/>
      <c r="AQ23" s="243"/>
      <c r="AR23" s="243"/>
      <c r="AS23" s="243"/>
      <c r="AT23" s="243"/>
      <c r="AU23" s="243"/>
    </row>
    <row r="24" spans="2:47" ht="19.899999999999999" customHeight="1">
      <c r="B24" s="50"/>
      <c r="C24" s="40"/>
      <c r="D24" s="262"/>
      <c r="E24" s="262"/>
      <c r="F24" s="262"/>
      <c r="G24" s="262"/>
      <c r="H24" s="262"/>
      <c r="I24" s="262"/>
      <c r="J24" s="262"/>
      <c r="K24" s="262"/>
      <c r="L24" s="262"/>
      <c r="M24" s="262"/>
      <c r="N24" s="262"/>
      <c r="O24" s="262"/>
      <c r="P24" s="262"/>
      <c r="Q24" s="262"/>
      <c r="R24" s="262"/>
      <c r="S24" s="262"/>
      <c r="T24" s="262"/>
      <c r="U24" s="262"/>
      <c r="V24" s="262"/>
      <c r="W24" s="262"/>
      <c r="X24" s="243"/>
      <c r="Y24" s="235"/>
      <c r="Z24" s="235"/>
      <c r="AA24" s="235"/>
      <c r="AB24" s="235"/>
      <c r="AC24" s="235"/>
      <c r="AD24" s="235"/>
      <c r="AE24" s="235"/>
      <c r="AF24" s="235"/>
      <c r="AG24" s="235"/>
      <c r="AH24" s="235"/>
      <c r="AI24" s="235"/>
      <c r="AJ24" s="235"/>
      <c r="AK24" s="235"/>
      <c r="AL24" s="235"/>
      <c r="AM24" s="235"/>
      <c r="AN24" s="243"/>
      <c r="AO24" s="243"/>
      <c r="AP24" s="243"/>
      <c r="AQ24" s="243"/>
      <c r="AR24" s="243"/>
      <c r="AS24" s="243"/>
      <c r="AT24" s="243"/>
      <c r="AU24" s="243"/>
    </row>
    <row r="25" spans="2:47" ht="19.899999999999999" customHeight="1">
      <c r="B25" s="244" t="s">
        <v>457</v>
      </c>
      <c r="C25" s="57"/>
      <c r="D25" s="263">
        <v>0</v>
      </c>
      <c r="E25" s="263">
        <v>0</v>
      </c>
      <c r="F25" s="263">
        <v>0</v>
      </c>
      <c r="G25" s="263">
        <v>0</v>
      </c>
      <c r="H25" s="263">
        <v>0</v>
      </c>
      <c r="I25" s="263">
        <v>0</v>
      </c>
      <c r="J25" s="263">
        <v>0</v>
      </c>
      <c r="K25" s="263">
        <v>0</v>
      </c>
      <c r="L25" s="263">
        <v>0</v>
      </c>
      <c r="M25" s="263">
        <v>0</v>
      </c>
      <c r="N25" s="263">
        <v>0</v>
      </c>
      <c r="O25" s="263">
        <v>0</v>
      </c>
      <c r="P25" s="263">
        <v>0</v>
      </c>
      <c r="Q25" s="263">
        <v>0</v>
      </c>
      <c r="R25" s="263">
        <v>0</v>
      </c>
      <c r="S25" s="263">
        <v>0</v>
      </c>
      <c r="T25" s="263">
        <v>0</v>
      </c>
      <c r="U25" s="263">
        <v>0</v>
      </c>
      <c r="V25" s="263">
        <v>9.0804419499999991</v>
      </c>
      <c r="W25" s="263">
        <v>2.3015386699999998</v>
      </c>
      <c r="X25" s="243"/>
      <c r="Y25" s="235"/>
      <c r="Z25" s="235"/>
      <c r="AA25" s="235"/>
      <c r="AB25" s="235"/>
      <c r="AC25" s="235"/>
      <c r="AD25" s="235"/>
      <c r="AE25" s="235"/>
      <c r="AF25" s="235"/>
      <c r="AG25" s="235"/>
      <c r="AH25" s="235"/>
      <c r="AI25" s="235"/>
      <c r="AJ25" s="235"/>
      <c r="AK25" s="235"/>
      <c r="AL25" s="235"/>
      <c r="AM25" s="235"/>
      <c r="AN25" s="243"/>
      <c r="AO25" s="243"/>
      <c r="AP25" s="243"/>
      <c r="AQ25" s="243"/>
      <c r="AR25" s="243"/>
      <c r="AS25" s="243"/>
      <c r="AT25" s="243"/>
      <c r="AU25" s="243"/>
    </row>
    <row r="26" spans="2:47" ht="19.899999999999999" customHeight="1">
      <c r="B26" s="186" t="s">
        <v>458</v>
      </c>
      <c r="C26" s="57"/>
      <c r="D26" s="263">
        <v>0</v>
      </c>
      <c r="E26" s="263">
        <v>0</v>
      </c>
      <c r="F26" s="263">
        <v>0</v>
      </c>
      <c r="G26" s="263">
        <v>0</v>
      </c>
      <c r="H26" s="263">
        <v>0</v>
      </c>
      <c r="I26" s="263">
        <v>0</v>
      </c>
      <c r="J26" s="263">
        <v>0</v>
      </c>
      <c r="K26" s="263">
        <v>0</v>
      </c>
      <c r="L26" s="263">
        <v>0</v>
      </c>
      <c r="M26" s="263">
        <v>0</v>
      </c>
      <c r="N26" s="263">
        <v>0</v>
      </c>
      <c r="O26" s="263">
        <v>0</v>
      </c>
      <c r="P26" s="263">
        <v>0</v>
      </c>
      <c r="Q26" s="263">
        <v>0</v>
      </c>
      <c r="R26" s="263">
        <v>0</v>
      </c>
      <c r="S26" s="263">
        <v>0</v>
      </c>
      <c r="T26" s="263">
        <v>0</v>
      </c>
      <c r="U26" s="263">
        <v>0</v>
      </c>
      <c r="V26" s="263">
        <v>9.0804419499999991</v>
      </c>
      <c r="W26" s="263">
        <v>2.3015386699999998</v>
      </c>
      <c r="X26" s="243"/>
      <c r="Y26" s="235"/>
      <c r="Z26" s="235"/>
      <c r="AA26" s="235"/>
      <c r="AB26" s="235"/>
      <c r="AC26" s="235"/>
      <c r="AD26" s="235"/>
      <c r="AE26" s="235"/>
      <c r="AF26" s="235"/>
      <c r="AG26" s="235"/>
      <c r="AH26" s="235"/>
      <c r="AI26" s="235"/>
      <c r="AJ26" s="235"/>
      <c r="AK26" s="235"/>
      <c r="AL26" s="235"/>
      <c r="AM26" s="235"/>
      <c r="AN26" s="243"/>
      <c r="AO26" s="243"/>
      <c r="AP26" s="243"/>
      <c r="AQ26" s="243"/>
      <c r="AR26" s="243"/>
      <c r="AS26" s="243"/>
      <c r="AT26" s="243"/>
      <c r="AU26" s="243"/>
    </row>
    <row r="27" spans="2:47" ht="11.25" customHeight="1" thickBot="1">
      <c r="B27" s="74"/>
      <c r="C27" s="74"/>
      <c r="D27" s="61"/>
      <c r="E27" s="61"/>
      <c r="F27" s="61"/>
      <c r="G27" s="61"/>
      <c r="H27" s="61"/>
      <c r="I27" s="61"/>
      <c r="J27" s="61"/>
      <c r="K27" s="61"/>
      <c r="L27" s="61"/>
      <c r="M27" s="61"/>
      <c r="N27" s="61"/>
      <c r="O27" s="61"/>
      <c r="P27" s="61"/>
      <c r="Q27" s="61"/>
      <c r="R27" s="61"/>
      <c r="S27" s="61"/>
      <c r="T27" s="61"/>
      <c r="U27" s="61"/>
      <c r="V27" s="61"/>
      <c r="W27" s="61"/>
      <c r="X27" s="243"/>
      <c r="Y27" s="243"/>
      <c r="Z27" s="243"/>
      <c r="AA27" s="243"/>
      <c r="AB27" s="243"/>
      <c r="AC27" s="243"/>
      <c r="AD27" s="243"/>
      <c r="AE27" s="243"/>
      <c r="AF27" s="243"/>
      <c r="AG27" s="243"/>
      <c r="AH27" s="243"/>
      <c r="AI27" s="243"/>
      <c r="AJ27" s="243"/>
      <c r="AK27" s="243"/>
      <c r="AL27" s="243"/>
      <c r="AM27" s="243"/>
    </row>
    <row r="28" spans="2:47" ht="18" customHeight="1">
      <c r="B28" s="40" t="s">
        <v>31</v>
      </c>
      <c r="C28" s="50" t="s">
        <v>435</v>
      </c>
      <c r="D28" s="56"/>
      <c r="E28" s="56"/>
      <c r="F28" s="56"/>
      <c r="G28" s="56"/>
      <c r="H28" s="56"/>
      <c r="I28" s="56"/>
      <c r="J28" s="56"/>
      <c r="K28" s="56"/>
      <c r="L28" s="56"/>
      <c r="M28" s="56"/>
    </row>
    <row r="29" spans="2:47" ht="18" customHeight="1">
      <c r="B29" s="50" t="s">
        <v>384</v>
      </c>
      <c r="C29" s="50" t="s">
        <v>388</v>
      </c>
      <c r="D29" s="49"/>
      <c r="E29" s="49"/>
      <c r="F29" s="49"/>
      <c r="G29" s="49"/>
      <c r="H29" s="49"/>
      <c r="I29" s="49"/>
      <c r="J29" s="49"/>
      <c r="K29" s="49"/>
      <c r="L29" s="49"/>
      <c r="M29" s="49"/>
    </row>
    <row r="30" spans="2:47" ht="18" customHeight="1">
      <c r="B30" s="50"/>
      <c r="C30" s="50" t="s">
        <v>274</v>
      </c>
      <c r="D30" s="49"/>
      <c r="E30" s="49"/>
      <c r="F30" s="49"/>
      <c r="G30" s="49"/>
      <c r="H30" s="49"/>
      <c r="I30" s="49"/>
      <c r="J30" s="49"/>
      <c r="K30" s="49"/>
      <c r="L30" s="49"/>
      <c r="M30" s="49"/>
    </row>
    <row r="31" spans="2:47" ht="18" customHeight="1">
      <c r="B31" s="217" t="s">
        <v>386</v>
      </c>
      <c r="C31" s="218" t="s">
        <v>389</v>
      </c>
      <c r="D31" s="49"/>
      <c r="E31" s="49"/>
      <c r="F31" s="49"/>
      <c r="G31" s="49"/>
      <c r="H31" s="49"/>
      <c r="I31" s="49"/>
      <c r="J31" s="49"/>
      <c r="K31" s="49"/>
      <c r="L31" s="49"/>
      <c r="M31" s="49"/>
    </row>
    <row r="32" spans="2:47" ht="18" customHeight="1"/>
    <row r="33" spans="3:38" ht="18" customHeight="1"/>
    <row r="34" spans="3:38" ht="19.899999999999999" customHeight="1">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row>
    <row r="35" spans="3:38" ht="19.899999999999999" customHeight="1">
      <c r="C35" s="57"/>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row>
    <row r="36" spans="3:38" ht="19.899999999999999" customHeight="1">
      <c r="C36" s="186"/>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row>
    <row r="37" spans="3:38" ht="19.899999999999999" customHeight="1">
      <c r="C37" s="186"/>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row>
    <row r="38" spans="3:38" ht="19.899999999999999" customHeight="1">
      <c r="C38" s="218"/>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row>
    <row r="39" spans="3:38" ht="19.899999999999999" customHeight="1">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row>
    <row r="40" spans="3:38" ht="19.899999999999999" customHeight="1">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row>
    <row r="41" spans="3:38" ht="19.899999999999999" customHeight="1">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row>
    <row r="42" spans="3:38" ht="19.899999999999999" customHeight="1">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row>
    <row r="43" spans="3:38" ht="19.899999999999999" customHeight="1">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row>
    <row r="44" spans="3:38" ht="19.899999999999999" customHeight="1">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row>
    <row r="45" spans="3:38" ht="19.899999999999999" customHeight="1">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row>
    <row r="46" spans="3:38" ht="19.899999999999999" customHeight="1">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row>
    <row r="47" spans="3:38" ht="19.899999999999999" customHeight="1">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row>
    <row r="48" spans="3:38" ht="19.899999999999999" customHeight="1">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row>
    <row r="49" spans="9:38" ht="19.899999999999999" customHeight="1">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row>
    <row r="50" spans="9:38" ht="19.899999999999999" customHeight="1">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row>
    <row r="51" spans="9:38" ht="19.899999999999999" customHeight="1">
      <c r="I51" s="172"/>
      <c r="J51" s="172"/>
      <c r="K51" s="172"/>
      <c r="L51" s="172"/>
      <c r="M51" s="172"/>
      <c r="N51" s="172"/>
      <c r="O51" s="172"/>
      <c r="P51" s="172"/>
      <c r="Q51" s="172"/>
      <c r="R51" s="172"/>
      <c r="S51" s="172"/>
      <c r="T51" s="172"/>
    </row>
    <row r="52" spans="9:38" ht="19.899999999999999" customHeight="1">
      <c r="I52" s="172"/>
    </row>
    <row r="53" spans="9:38" ht="19.899999999999999" customHeight="1">
      <c r="I53" s="172"/>
    </row>
    <row r="54" spans="9:38" ht="19.899999999999999" customHeight="1">
      <c r="I54" s="172"/>
    </row>
    <row r="55" spans="9:38" ht="19.899999999999999" customHeight="1">
      <c r="I55" s="172"/>
    </row>
    <row r="56" spans="9:38" ht="19.899999999999999" customHeight="1">
      <c r="I56" s="172"/>
    </row>
    <row r="57" spans="9:38" ht="19.899999999999999" customHeight="1">
      <c r="I57" s="172"/>
    </row>
  </sheetData>
  <mergeCells count="3">
    <mergeCell ref="E3:F3"/>
    <mergeCell ref="G3:H3"/>
    <mergeCell ref="B3:C3"/>
  </mergeCells>
  <phoneticPr fontId="0" type="noConversion"/>
  <printOptions verticalCentered="1"/>
  <pageMargins left="0.25" right="0.25" top="0" bottom="0" header="0" footer="0"/>
  <pageSetup paperSize="120" scale="60" orientation="landscape" horizontalDpi="300" verticalDpi="300" r:id="rId1"/>
  <headerFooter alignWithMargins="0"/>
  <rowBreaks count="1" manualBreakCount="1">
    <brk id="274" max="65535" man="1"/>
  </rowBreaks>
  <ignoredErrors>
    <ignoredError sqref="D5:N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12"/>
  <sheetViews>
    <sheetView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19.6640625" style="27" customWidth="1"/>
    <col min="3" max="3" width="75.44140625" style="27" customWidth="1"/>
    <col min="4" max="12" width="12.77734375" style="27" hidden="1" customWidth="1"/>
    <col min="13" max="13" width="11.33203125" style="27" hidden="1" customWidth="1"/>
    <col min="14" max="14" width="14.6640625" style="27" hidden="1" customWidth="1"/>
    <col min="15" max="27" width="14.6640625" style="27" customWidth="1"/>
    <col min="28" max="16384" width="14.6640625" style="27"/>
  </cols>
  <sheetData>
    <row r="1" spans="2:50" ht="18" customHeight="1">
      <c r="B1" s="24" t="s">
        <v>428</v>
      </c>
      <c r="C1" s="24"/>
      <c r="D1" s="24"/>
      <c r="E1" s="24"/>
      <c r="F1" s="24"/>
      <c r="G1" s="24"/>
      <c r="H1" s="24"/>
      <c r="I1" s="24"/>
      <c r="J1" s="24"/>
      <c r="K1" s="24"/>
      <c r="L1" s="24"/>
      <c r="M1" s="24"/>
    </row>
    <row r="2" spans="2:50" ht="18" customHeight="1">
      <c r="B2" s="52" t="s">
        <v>302</v>
      </c>
      <c r="C2" s="52"/>
      <c r="D2" s="52"/>
      <c r="E2" s="52"/>
      <c r="F2" s="52"/>
      <c r="G2" s="52"/>
      <c r="H2" s="52"/>
      <c r="I2" s="52"/>
      <c r="J2" s="52"/>
      <c r="K2" s="52"/>
      <c r="L2" s="52"/>
      <c r="M2" s="52"/>
    </row>
    <row r="3" spans="2:50" ht="18" customHeight="1">
      <c r="B3" s="75" t="s">
        <v>307</v>
      </c>
      <c r="C3" s="75"/>
      <c r="D3" s="75"/>
      <c r="E3" s="75"/>
      <c r="F3" s="75"/>
      <c r="G3" s="75"/>
      <c r="H3" s="75"/>
      <c r="I3" s="75"/>
      <c r="J3" s="75"/>
      <c r="K3" s="75"/>
      <c r="L3" s="75"/>
      <c r="M3" s="75"/>
      <c r="N3" s="76"/>
      <c r="O3" s="76"/>
      <c r="P3" s="76"/>
      <c r="Q3" s="76"/>
    </row>
    <row r="4" spans="2:50" ht="18" customHeight="1" thickBot="1">
      <c r="B4" s="77"/>
      <c r="C4" s="77"/>
      <c r="D4" s="77"/>
      <c r="E4" s="77"/>
      <c r="F4" s="77"/>
      <c r="G4" s="77"/>
      <c r="H4" s="77"/>
      <c r="I4" s="77"/>
      <c r="J4" s="77"/>
      <c r="K4" s="77"/>
      <c r="L4" s="77"/>
      <c r="M4" s="77"/>
      <c r="N4" s="76"/>
      <c r="O4" s="76"/>
      <c r="P4" s="76"/>
      <c r="Q4" s="76"/>
    </row>
    <row r="5" spans="2:50" s="38" customFormat="1" ht="30" customHeight="1" thickBot="1">
      <c r="B5" s="78" t="s">
        <v>267</v>
      </c>
      <c r="C5" s="36"/>
      <c r="D5" s="189" t="s">
        <v>74</v>
      </c>
      <c r="E5" s="189" t="s">
        <v>75</v>
      </c>
      <c r="F5" s="189" t="s">
        <v>76</v>
      </c>
      <c r="G5" s="189" t="s">
        <v>43</v>
      </c>
      <c r="H5" s="189" t="s">
        <v>42</v>
      </c>
      <c r="I5" s="189" t="s">
        <v>41</v>
      </c>
      <c r="J5" s="189" t="s">
        <v>40</v>
      </c>
      <c r="K5" s="189" t="s">
        <v>39</v>
      </c>
      <c r="L5" s="189" t="s">
        <v>38</v>
      </c>
      <c r="M5" s="189" t="s">
        <v>37</v>
      </c>
      <c r="N5" s="189" t="s">
        <v>36</v>
      </c>
      <c r="O5" s="189" t="s">
        <v>0</v>
      </c>
      <c r="P5" s="189" t="s">
        <v>1</v>
      </c>
      <c r="Q5" s="189" t="s">
        <v>2</v>
      </c>
      <c r="R5" s="189" t="s">
        <v>3</v>
      </c>
      <c r="S5" s="189" t="s">
        <v>4</v>
      </c>
      <c r="T5" s="189" t="s">
        <v>9</v>
      </c>
      <c r="U5" s="189" t="s">
        <v>29</v>
      </c>
      <c r="V5" s="190">
        <v>2008</v>
      </c>
      <c r="W5" s="190">
        <v>2009</v>
      </c>
      <c r="X5" s="190">
        <v>2010</v>
      </c>
      <c r="Y5" s="190">
        <v>2011</v>
      </c>
      <c r="Z5" s="190">
        <v>2012</v>
      </c>
      <c r="AA5" s="190">
        <v>2013</v>
      </c>
      <c r="AB5" s="190">
        <v>2014</v>
      </c>
      <c r="AC5" s="190">
        <v>2015</v>
      </c>
      <c r="AD5" s="190">
        <v>2016</v>
      </c>
      <c r="AE5" s="190">
        <v>2017</v>
      </c>
      <c r="AF5" s="190">
        <v>2018</v>
      </c>
      <c r="AG5" s="190">
        <v>2019</v>
      </c>
      <c r="AH5" s="190">
        <v>2020</v>
      </c>
      <c r="AI5" s="37"/>
      <c r="AJ5" s="37"/>
      <c r="AK5" s="37"/>
      <c r="AL5" s="37"/>
      <c r="AM5" s="37"/>
      <c r="AN5" s="37"/>
      <c r="AO5" s="37"/>
      <c r="AP5" s="37"/>
      <c r="AQ5" s="37"/>
      <c r="AR5" s="37"/>
      <c r="AS5" s="37"/>
      <c r="AT5" s="37"/>
      <c r="AU5" s="37"/>
      <c r="AV5" s="37"/>
      <c r="AW5" s="37"/>
      <c r="AX5" s="37"/>
    </row>
    <row r="6" spans="2:50" ht="19.899999999999999" customHeight="1">
      <c r="B6" s="79"/>
      <c r="C6" s="79"/>
      <c r="D6" s="79"/>
      <c r="E6" s="79"/>
      <c r="F6" s="79"/>
      <c r="G6" s="79"/>
      <c r="H6" s="79"/>
      <c r="I6" s="79"/>
      <c r="J6" s="79"/>
      <c r="K6" s="79"/>
      <c r="L6" s="79"/>
      <c r="M6" s="79"/>
      <c r="N6" s="79"/>
      <c r="O6" s="79"/>
      <c r="P6" s="79"/>
    </row>
    <row r="7" spans="2:50" ht="19.899999999999999" customHeight="1">
      <c r="B7" s="65" t="s">
        <v>159</v>
      </c>
      <c r="C7" s="39"/>
      <c r="D7" s="43">
        <v>16.100000000000001</v>
      </c>
      <c r="E7" s="43">
        <v>83.3</v>
      </c>
      <c r="F7" s="43">
        <v>61</v>
      </c>
      <c r="G7" s="241">
        <v>65.099999999999994</v>
      </c>
      <c r="H7" s="241">
        <v>219.2</v>
      </c>
      <c r="I7" s="241">
        <v>366.2</v>
      </c>
      <c r="J7" s="241">
        <v>355.51599999999996</v>
      </c>
      <c r="K7" s="241">
        <v>437.07799999999997</v>
      </c>
      <c r="L7" s="241">
        <v>416.56399999999996</v>
      </c>
      <c r="M7" s="241">
        <v>396.03899999999999</v>
      </c>
      <c r="N7" s="241">
        <v>440.053</v>
      </c>
      <c r="O7" s="241">
        <v>402.5</v>
      </c>
      <c r="P7" s="241">
        <v>546.17499999999995</v>
      </c>
      <c r="Q7" s="241">
        <v>1042.578</v>
      </c>
      <c r="R7" s="241">
        <v>630.40599999999995</v>
      </c>
      <c r="S7" s="241">
        <v>709.0619999999999</v>
      </c>
      <c r="T7" s="241">
        <v>1000.0860000000001</v>
      </c>
      <c r="U7" s="241">
        <v>1124.231</v>
      </c>
      <c r="V7" s="241">
        <v>500.64599999999996</v>
      </c>
      <c r="W7" s="241">
        <v>286.8</v>
      </c>
      <c r="X7" s="241">
        <v>357.06999999999994</v>
      </c>
      <c r="Y7" s="241">
        <v>517.298</v>
      </c>
      <c r="Z7" s="241">
        <v>683.09899999999993</v>
      </c>
      <c r="AA7" s="241">
        <v>650.20300000000009</v>
      </c>
      <c r="AB7" s="241">
        <v>482.63283280000002</v>
      </c>
      <c r="AC7" s="241">
        <v>530.38559558999998</v>
      </c>
      <c r="AD7" s="241">
        <v>737.84899999999993</v>
      </c>
      <c r="AE7" s="241">
        <v>1229.4013523148001</v>
      </c>
      <c r="AF7" s="241">
        <v>2139.5010055700004</v>
      </c>
      <c r="AG7" s="241">
        <v>2665.9426110599543</v>
      </c>
      <c r="AH7" s="237">
        <v>1029.2490188844363</v>
      </c>
      <c r="AI7" s="172"/>
      <c r="AJ7" s="172"/>
      <c r="AK7" s="172"/>
      <c r="AL7" s="172"/>
      <c r="AM7" s="172"/>
      <c r="AN7" s="172"/>
      <c r="AO7" s="172"/>
      <c r="AP7" s="172"/>
      <c r="AQ7" s="172"/>
      <c r="AR7" s="172"/>
      <c r="AS7" s="172"/>
      <c r="AT7" s="172"/>
      <c r="AU7" s="172"/>
      <c r="AV7" s="172"/>
      <c r="AW7" s="172"/>
      <c r="AX7" s="172"/>
    </row>
    <row r="8" spans="2:50" ht="19.899999999999999" customHeight="1">
      <c r="B8" s="80" t="s">
        <v>160</v>
      </c>
      <c r="C8" s="79"/>
      <c r="D8" s="81">
        <v>3.8</v>
      </c>
      <c r="E8" s="81">
        <v>23</v>
      </c>
      <c r="F8" s="81">
        <v>18.5</v>
      </c>
      <c r="G8" s="226">
        <v>9.6999999999999993</v>
      </c>
      <c r="H8" s="226">
        <v>29.5</v>
      </c>
      <c r="I8" s="226">
        <v>50.4</v>
      </c>
      <c r="J8" s="226">
        <v>85.972999999999999</v>
      </c>
      <c r="K8" s="226">
        <v>135.517</v>
      </c>
      <c r="L8" s="226">
        <v>184.602</v>
      </c>
      <c r="M8" s="226">
        <v>251.37899999999999</v>
      </c>
      <c r="N8" s="226">
        <v>307.80399999999997</v>
      </c>
      <c r="O8" s="226">
        <v>157.19999999999999</v>
      </c>
      <c r="P8" s="226">
        <v>81.894999999999996</v>
      </c>
      <c r="Q8" s="226">
        <v>70.293000000000006</v>
      </c>
      <c r="R8" s="226">
        <v>147.952</v>
      </c>
      <c r="S8" s="226">
        <v>287.83100000000002</v>
      </c>
      <c r="T8" s="226">
        <v>581.28700000000003</v>
      </c>
      <c r="U8" s="226">
        <v>791.96199999999999</v>
      </c>
      <c r="V8" s="226">
        <v>373.54599999999999</v>
      </c>
      <c r="W8" s="226">
        <v>67</v>
      </c>
      <c r="X8" s="226">
        <v>107.65900000000001</v>
      </c>
      <c r="Y8" s="226">
        <v>175.02600000000001</v>
      </c>
      <c r="Z8" s="226">
        <v>410.98599999999999</v>
      </c>
      <c r="AA8" s="226">
        <v>419.55100000000004</v>
      </c>
      <c r="AB8" s="226">
        <v>248.35499999999999</v>
      </c>
      <c r="AC8" s="226">
        <v>292.80659558999997</v>
      </c>
      <c r="AD8" s="226">
        <v>442.42899999999997</v>
      </c>
      <c r="AE8" s="226">
        <v>702.45950001000006</v>
      </c>
      <c r="AF8" s="226">
        <v>1198.0350055700001</v>
      </c>
      <c r="AG8" s="226">
        <v>1608.8789607900001</v>
      </c>
      <c r="AH8" s="268">
        <v>647.97265662999996</v>
      </c>
      <c r="AI8" s="172"/>
      <c r="AJ8" s="172"/>
      <c r="AK8" s="172"/>
      <c r="AL8" s="172"/>
      <c r="AM8" s="172"/>
      <c r="AN8" s="172"/>
      <c r="AO8" s="172"/>
      <c r="AP8" s="172"/>
      <c r="AQ8" s="172"/>
      <c r="AR8" s="172"/>
      <c r="AS8" s="172"/>
      <c r="AT8" s="172"/>
      <c r="AU8" s="172"/>
      <c r="AV8" s="172"/>
      <c r="AW8" s="172"/>
      <c r="AX8" s="172"/>
    </row>
    <row r="9" spans="2:50" ht="19.899999999999999" customHeight="1">
      <c r="B9" s="80" t="s">
        <v>161</v>
      </c>
      <c r="C9" s="79"/>
      <c r="D9" s="81">
        <v>12.3</v>
      </c>
      <c r="E9" s="81">
        <v>60.3</v>
      </c>
      <c r="F9" s="81">
        <v>42.5</v>
      </c>
      <c r="G9" s="226">
        <v>55.4</v>
      </c>
      <c r="H9" s="226">
        <v>149.4</v>
      </c>
      <c r="I9" s="226">
        <v>269.7</v>
      </c>
      <c r="J9" s="226">
        <v>98.316999999999993</v>
      </c>
      <c r="K9" s="226">
        <v>28.95</v>
      </c>
      <c r="L9" s="226">
        <v>69.885999999999996</v>
      </c>
      <c r="M9" s="226">
        <v>31.972999999999999</v>
      </c>
      <c r="N9" s="226">
        <v>57.492000000000004</v>
      </c>
      <c r="O9" s="226">
        <v>85.5</v>
      </c>
      <c r="P9" s="226">
        <v>45.245999999999995</v>
      </c>
      <c r="Q9" s="226">
        <v>0.254</v>
      </c>
      <c r="R9" s="226">
        <v>8.4000000000000005E-2</v>
      </c>
      <c r="S9" s="226">
        <v>0.19500000000000001</v>
      </c>
      <c r="T9" s="226">
        <v>0</v>
      </c>
      <c r="U9" s="226">
        <v>0</v>
      </c>
      <c r="V9" s="226">
        <v>0</v>
      </c>
      <c r="W9" s="226">
        <v>0</v>
      </c>
      <c r="X9" s="226">
        <v>0</v>
      </c>
      <c r="Y9" s="226">
        <v>0</v>
      </c>
      <c r="Z9" s="226">
        <v>0</v>
      </c>
      <c r="AA9" s="226">
        <v>0</v>
      </c>
      <c r="AB9" s="226">
        <v>0</v>
      </c>
      <c r="AC9" s="226">
        <v>0</v>
      </c>
      <c r="AD9" s="226">
        <v>0</v>
      </c>
      <c r="AE9" s="226">
        <v>0</v>
      </c>
      <c r="AF9" s="226">
        <v>0</v>
      </c>
      <c r="AG9" s="226">
        <v>0</v>
      </c>
      <c r="AH9" s="226">
        <v>0</v>
      </c>
      <c r="AI9" s="172"/>
      <c r="AJ9" s="172"/>
      <c r="AK9" s="172"/>
      <c r="AL9" s="172"/>
      <c r="AM9" s="172"/>
      <c r="AN9" s="172"/>
      <c r="AO9" s="172"/>
      <c r="AP9" s="172"/>
      <c r="AQ9" s="172"/>
      <c r="AR9" s="172"/>
      <c r="AS9" s="172"/>
      <c r="AT9" s="172"/>
      <c r="AU9" s="172"/>
      <c r="AV9" s="172"/>
      <c r="AW9" s="172"/>
      <c r="AX9" s="172"/>
    </row>
    <row r="10" spans="2:50" ht="19.899999999999999" customHeight="1">
      <c r="B10" s="80" t="s">
        <v>162</v>
      </c>
      <c r="C10" s="79"/>
      <c r="D10" s="82" t="s">
        <v>28</v>
      </c>
      <c r="E10" s="82" t="s">
        <v>28</v>
      </c>
      <c r="F10" s="82" t="s">
        <v>28</v>
      </c>
      <c r="G10" s="226" t="s">
        <v>28</v>
      </c>
      <c r="H10" s="226" t="s">
        <v>28</v>
      </c>
      <c r="I10" s="226">
        <v>46.1</v>
      </c>
      <c r="J10" s="226">
        <v>65.396000000000001</v>
      </c>
      <c r="K10" s="226">
        <v>194.536</v>
      </c>
      <c r="L10" s="226">
        <v>132.63999999999999</v>
      </c>
      <c r="M10" s="226">
        <v>20.460999999999999</v>
      </c>
      <c r="N10" s="226">
        <v>16.176000000000002</v>
      </c>
      <c r="O10" s="226">
        <v>142.19999999999999</v>
      </c>
      <c r="P10" s="226">
        <v>113.622</v>
      </c>
      <c r="Q10" s="226">
        <v>69.093999999999994</v>
      </c>
      <c r="R10" s="226">
        <v>40.838999999999999</v>
      </c>
      <c r="S10" s="226">
        <v>69.143000000000001</v>
      </c>
      <c r="T10" s="226">
        <v>47.369</v>
      </c>
      <c r="U10" s="226">
        <v>41.085000000000001</v>
      </c>
      <c r="V10" s="226">
        <v>34.146999999999998</v>
      </c>
      <c r="W10" s="226">
        <v>26.2</v>
      </c>
      <c r="X10" s="226">
        <v>17.489999999999998</v>
      </c>
      <c r="Y10" s="226">
        <v>7.8390000000000004</v>
      </c>
      <c r="Z10" s="226">
        <v>0</v>
      </c>
      <c r="AA10" s="226">
        <v>0</v>
      </c>
      <c r="AB10" s="226">
        <v>0</v>
      </c>
      <c r="AC10" s="226">
        <v>4.008</v>
      </c>
      <c r="AD10" s="226">
        <v>60.188000000000002</v>
      </c>
      <c r="AE10" s="226">
        <v>266.79925973000002</v>
      </c>
      <c r="AF10" s="226">
        <v>108.97799999999999</v>
      </c>
      <c r="AG10" s="226">
        <v>109.571</v>
      </c>
      <c r="AH10" s="268">
        <v>24.344999999999999</v>
      </c>
      <c r="AI10" s="172"/>
      <c r="AJ10" s="172"/>
      <c r="AK10" s="172"/>
      <c r="AL10" s="172"/>
      <c r="AM10" s="172"/>
      <c r="AN10" s="172"/>
      <c r="AO10" s="172"/>
      <c r="AP10" s="172"/>
      <c r="AQ10" s="172"/>
      <c r="AR10" s="172"/>
      <c r="AS10" s="172"/>
      <c r="AT10" s="172"/>
      <c r="AU10" s="172"/>
      <c r="AV10" s="172"/>
      <c r="AW10" s="172"/>
      <c r="AX10" s="172"/>
    </row>
    <row r="11" spans="2:50" ht="19.899999999999999" customHeight="1">
      <c r="B11" s="80" t="s">
        <v>371</v>
      </c>
      <c r="C11" s="79"/>
      <c r="D11" s="82" t="s">
        <v>28</v>
      </c>
      <c r="E11" s="82" t="s">
        <v>28</v>
      </c>
      <c r="F11" s="82" t="s">
        <v>28</v>
      </c>
      <c r="G11" s="226" t="s">
        <v>28</v>
      </c>
      <c r="H11" s="226" t="s">
        <v>28</v>
      </c>
      <c r="I11" s="226" t="s">
        <v>28</v>
      </c>
      <c r="J11" s="226" t="s">
        <v>28</v>
      </c>
      <c r="K11" s="226" t="s">
        <v>28</v>
      </c>
      <c r="L11" s="226" t="s">
        <v>28</v>
      </c>
      <c r="M11" s="226">
        <v>32.713000000000001</v>
      </c>
      <c r="N11" s="226">
        <v>32.045999999999999</v>
      </c>
      <c r="O11" s="226">
        <v>17.600000000000001</v>
      </c>
      <c r="P11" s="226">
        <v>6.694</v>
      </c>
      <c r="Q11" s="226">
        <v>14.398</v>
      </c>
      <c r="R11" s="226" t="s">
        <v>28</v>
      </c>
      <c r="S11" s="226" t="s">
        <v>28</v>
      </c>
      <c r="T11" s="226">
        <v>0</v>
      </c>
      <c r="U11" s="226">
        <v>0</v>
      </c>
      <c r="V11" s="226">
        <v>0</v>
      </c>
      <c r="W11" s="226">
        <v>0</v>
      </c>
      <c r="X11" s="226">
        <v>0</v>
      </c>
      <c r="Y11" s="226">
        <v>0</v>
      </c>
      <c r="Z11" s="226">
        <v>0</v>
      </c>
      <c r="AA11" s="226">
        <v>0</v>
      </c>
      <c r="AB11" s="226">
        <v>0</v>
      </c>
      <c r="AC11" s="226">
        <v>0</v>
      </c>
      <c r="AD11" s="226">
        <v>0</v>
      </c>
      <c r="AE11" s="226">
        <v>0</v>
      </c>
      <c r="AF11" s="226">
        <v>0</v>
      </c>
      <c r="AG11" s="226">
        <v>0</v>
      </c>
      <c r="AH11" s="226">
        <v>0</v>
      </c>
      <c r="AI11" s="172"/>
      <c r="AJ11" s="172"/>
      <c r="AK11" s="172"/>
      <c r="AL11" s="172"/>
      <c r="AM11" s="172"/>
      <c r="AN11" s="172"/>
      <c r="AO11" s="172"/>
      <c r="AP11" s="172"/>
      <c r="AQ11" s="172"/>
      <c r="AR11" s="172"/>
      <c r="AS11" s="172"/>
      <c r="AT11" s="172"/>
      <c r="AU11" s="172"/>
      <c r="AV11" s="172"/>
      <c r="AW11" s="172"/>
      <c r="AX11" s="172"/>
    </row>
    <row r="12" spans="2:50" ht="19.899999999999999" customHeight="1">
      <c r="B12" s="80" t="s">
        <v>163</v>
      </c>
      <c r="C12" s="79"/>
      <c r="D12" s="82" t="s">
        <v>28</v>
      </c>
      <c r="E12" s="82" t="s">
        <v>28</v>
      </c>
      <c r="F12" s="82" t="s">
        <v>28</v>
      </c>
      <c r="G12" s="226" t="s">
        <v>28</v>
      </c>
      <c r="H12" s="226" t="s">
        <v>28</v>
      </c>
      <c r="I12" s="226" t="s">
        <v>28</v>
      </c>
      <c r="J12" s="226" t="s">
        <v>28</v>
      </c>
      <c r="K12" s="226" t="s">
        <v>28</v>
      </c>
      <c r="L12" s="226">
        <v>17.536000000000001</v>
      </c>
      <c r="M12" s="226">
        <v>59.512999999999998</v>
      </c>
      <c r="N12" s="226">
        <v>26.535</v>
      </c>
      <c r="O12" s="226" t="s">
        <v>28</v>
      </c>
      <c r="P12" s="226" t="s">
        <v>28</v>
      </c>
      <c r="Q12" s="226" t="s">
        <v>28</v>
      </c>
      <c r="R12" s="226" t="s">
        <v>28</v>
      </c>
      <c r="S12" s="226" t="s">
        <v>28</v>
      </c>
      <c r="T12" s="226">
        <v>0</v>
      </c>
      <c r="U12" s="226">
        <v>0</v>
      </c>
      <c r="V12" s="226">
        <v>0</v>
      </c>
      <c r="W12" s="226">
        <v>0</v>
      </c>
      <c r="X12" s="226">
        <v>0</v>
      </c>
      <c r="Y12" s="226">
        <v>0</v>
      </c>
      <c r="Z12" s="226">
        <v>0</v>
      </c>
      <c r="AA12" s="226">
        <v>0</v>
      </c>
      <c r="AB12" s="226">
        <v>0</v>
      </c>
      <c r="AC12" s="226">
        <v>0</v>
      </c>
      <c r="AD12" s="226">
        <v>0</v>
      </c>
      <c r="AE12" s="226">
        <v>0</v>
      </c>
      <c r="AF12" s="226">
        <v>0</v>
      </c>
      <c r="AG12" s="226">
        <v>0</v>
      </c>
      <c r="AH12" s="226">
        <v>0</v>
      </c>
      <c r="AI12" s="172"/>
      <c r="AJ12" s="172"/>
      <c r="AK12" s="172"/>
      <c r="AL12" s="172"/>
      <c r="AM12" s="172"/>
      <c r="AN12" s="172"/>
      <c r="AO12" s="172"/>
      <c r="AP12" s="172"/>
      <c r="AQ12" s="172"/>
      <c r="AR12" s="172"/>
      <c r="AS12" s="172"/>
      <c r="AT12" s="172"/>
      <c r="AU12" s="172"/>
      <c r="AV12" s="172"/>
      <c r="AW12" s="172"/>
      <c r="AX12" s="172"/>
    </row>
    <row r="13" spans="2:50" ht="19.899999999999999" customHeight="1">
      <c r="B13" s="80" t="s">
        <v>164</v>
      </c>
      <c r="C13" s="79"/>
      <c r="D13" s="82" t="s">
        <v>28</v>
      </c>
      <c r="E13" s="82" t="s">
        <v>28</v>
      </c>
      <c r="F13" s="82" t="s">
        <v>28</v>
      </c>
      <c r="G13" s="226" t="s">
        <v>28</v>
      </c>
      <c r="H13" s="226" t="s">
        <v>28</v>
      </c>
      <c r="I13" s="226" t="s">
        <v>28</v>
      </c>
      <c r="J13" s="226">
        <v>105.83</v>
      </c>
      <c r="K13" s="226">
        <v>78.075000000000003</v>
      </c>
      <c r="L13" s="226">
        <v>11.9</v>
      </c>
      <c r="M13" s="226" t="s">
        <v>28</v>
      </c>
      <c r="N13" s="226" t="s">
        <v>28</v>
      </c>
      <c r="O13" s="226" t="s">
        <v>28</v>
      </c>
      <c r="P13" s="226" t="s">
        <v>28</v>
      </c>
      <c r="Q13" s="226" t="s">
        <v>28</v>
      </c>
      <c r="R13" s="226" t="s">
        <v>28</v>
      </c>
      <c r="S13" s="226" t="s">
        <v>28</v>
      </c>
      <c r="T13" s="226">
        <v>0</v>
      </c>
      <c r="U13" s="226">
        <v>0</v>
      </c>
      <c r="V13" s="226">
        <v>0</v>
      </c>
      <c r="W13" s="226">
        <v>0</v>
      </c>
      <c r="X13" s="226">
        <v>0</v>
      </c>
      <c r="Y13" s="226">
        <v>0</v>
      </c>
      <c r="Z13" s="226">
        <v>0</v>
      </c>
      <c r="AA13" s="226">
        <v>0</v>
      </c>
      <c r="AB13" s="226">
        <v>0</v>
      </c>
      <c r="AC13" s="226">
        <v>0</v>
      </c>
      <c r="AD13" s="226">
        <v>0</v>
      </c>
      <c r="AE13" s="226">
        <v>0</v>
      </c>
      <c r="AF13" s="226">
        <v>0</v>
      </c>
      <c r="AG13" s="226">
        <v>0</v>
      </c>
      <c r="AH13" s="226">
        <v>0</v>
      </c>
      <c r="AI13" s="172"/>
      <c r="AJ13" s="172"/>
      <c r="AK13" s="172"/>
      <c r="AL13" s="172"/>
      <c r="AM13" s="172"/>
      <c r="AN13" s="172"/>
      <c r="AO13" s="172"/>
      <c r="AP13" s="172"/>
      <c r="AQ13" s="172"/>
      <c r="AR13" s="172"/>
      <c r="AS13" s="172"/>
      <c r="AT13" s="172"/>
      <c r="AU13" s="172"/>
      <c r="AV13" s="172"/>
      <c r="AW13" s="172"/>
      <c r="AX13" s="172"/>
    </row>
    <row r="14" spans="2:50" ht="19.899999999999999" customHeight="1">
      <c r="B14" s="80" t="s">
        <v>372</v>
      </c>
      <c r="C14" s="79"/>
      <c r="D14" s="82" t="s">
        <v>28</v>
      </c>
      <c r="E14" s="82" t="s">
        <v>28</v>
      </c>
      <c r="F14" s="82" t="s">
        <v>28</v>
      </c>
      <c r="G14" s="226" t="s">
        <v>28</v>
      </c>
      <c r="H14" s="226" t="s">
        <v>28</v>
      </c>
      <c r="I14" s="226" t="s">
        <v>28</v>
      </c>
      <c r="J14" s="226" t="s">
        <v>28</v>
      </c>
      <c r="K14" s="226" t="s">
        <v>28</v>
      </c>
      <c r="L14" s="226" t="s">
        <v>28</v>
      </c>
      <c r="M14" s="226" t="s">
        <v>28</v>
      </c>
      <c r="N14" s="226" t="s">
        <v>28</v>
      </c>
      <c r="O14" s="226" t="s">
        <v>28</v>
      </c>
      <c r="P14" s="226">
        <v>298.71800000000002</v>
      </c>
      <c r="Q14" s="226">
        <v>888.53899999999999</v>
      </c>
      <c r="R14" s="226">
        <v>441.53100000000001</v>
      </c>
      <c r="S14" s="226">
        <v>351.89299999999997</v>
      </c>
      <c r="T14" s="226">
        <v>320.22000000000003</v>
      </c>
      <c r="U14" s="226">
        <v>286.77800000000002</v>
      </c>
      <c r="V14" s="226">
        <v>92.953000000000003</v>
      </c>
      <c r="W14" s="226">
        <v>193.6</v>
      </c>
      <c r="X14" s="226">
        <v>200.74199999999999</v>
      </c>
      <c r="Y14" s="226">
        <v>208.04</v>
      </c>
      <c r="Z14" s="226">
        <v>214.98699999999999</v>
      </c>
      <c r="AA14" s="226">
        <v>219.45699999999999</v>
      </c>
      <c r="AB14" s="226">
        <v>221.80483280000001</v>
      </c>
      <c r="AC14" s="226">
        <v>225.50399999999999</v>
      </c>
      <c r="AD14" s="226">
        <v>224.74</v>
      </c>
      <c r="AE14" s="226">
        <v>222.4085925748</v>
      </c>
      <c r="AF14" s="226">
        <v>217.017</v>
      </c>
      <c r="AG14" s="226">
        <v>210.21451650999998</v>
      </c>
      <c r="AH14" s="268">
        <v>198.501</v>
      </c>
      <c r="AI14" s="172"/>
      <c r="AJ14" s="172"/>
      <c r="AK14" s="172"/>
      <c r="AL14" s="172"/>
      <c r="AM14" s="172"/>
      <c r="AN14" s="172"/>
      <c r="AO14" s="172"/>
      <c r="AP14" s="172"/>
      <c r="AQ14" s="172"/>
      <c r="AR14" s="172"/>
      <c r="AS14" s="172"/>
      <c r="AT14" s="172"/>
      <c r="AU14" s="172"/>
      <c r="AV14" s="172"/>
      <c r="AW14" s="172"/>
      <c r="AX14" s="172"/>
    </row>
    <row r="15" spans="2:50" ht="19.899999999999999" customHeight="1">
      <c r="B15" s="80" t="s">
        <v>166</v>
      </c>
      <c r="C15" s="79"/>
      <c r="D15" s="82" t="s">
        <v>28</v>
      </c>
      <c r="E15" s="82" t="s">
        <v>28</v>
      </c>
      <c r="F15" s="82" t="s">
        <v>28</v>
      </c>
      <c r="G15" s="226" t="s">
        <v>28</v>
      </c>
      <c r="H15" s="226" t="s">
        <v>28</v>
      </c>
      <c r="I15" s="226" t="s">
        <v>28</v>
      </c>
      <c r="J15" s="226" t="s">
        <v>28</v>
      </c>
      <c r="K15" s="226" t="s">
        <v>28</v>
      </c>
      <c r="L15" s="226" t="s">
        <v>28</v>
      </c>
      <c r="M15" s="226" t="s">
        <v>28</v>
      </c>
      <c r="N15" s="226" t="s">
        <v>28</v>
      </c>
      <c r="O15" s="226" t="s">
        <v>28</v>
      </c>
      <c r="P15" s="226" t="s">
        <v>28</v>
      </c>
      <c r="Q15" s="226" t="s">
        <v>28</v>
      </c>
      <c r="R15" s="226" t="s">
        <v>28</v>
      </c>
      <c r="S15" s="226" t="s">
        <v>28</v>
      </c>
      <c r="T15" s="226">
        <v>51.21</v>
      </c>
      <c r="U15" s="226">
        <v>4.4059999999999997</v>
      </c>
      <c r="V15" s="226">
        <v>0</v>
      </c>
      <c r="W15" s="226">
        <v>0</v>
      </c>
      <c r="X15" s="226">
        <v>31.178999999999998</v>
      </c>
      <c r="Y15" s="226">
        <v>126.393</v>
      </c>
      <c r="Z15" s="226">
        <v>57.125999999999998</v>
      </c>
      <c r="AA15" s="226">
        <v>11.195</v>
      </c>
      <c r="AB15" s="226">
        <v>12.473000000000001</v>
      </c>
      <c r="AC15" s="226">
        <v>8.0670000000000002</v>
      </c>
      <c r="AD15" s="226">
        <v>10.492000000000001</v>
      </c>
      <c r="AE15" s="226">
        <v>37.734000000000002</v>
      </c>
      <c r="AF15" s="226">
        <v>97.194000000000003</v>
      </c>
      <c r="AG15" s="226">
        <v>22.638000000000002</v>
      </c>
      <c r="AH15" s="268">
        <v>3.6560000000000001</v>
      </c>
      <c r="AI15" s="172"/>
      <c r="AJ15" s="172"/>
      <c r="AK15" s="172"/>
      <c r="AL15" s="172"/>
      <c r="AM15" s="172"/>
      <c r="AN15" s="172"/>
      <c r="AO15" s="172"/>
      <c r="AP15" s="172"/>
      <c r="AQ15" s="172"/>
      <c r="AR15" s="172"/>
      <c r="AS15" s="172"/>
      <c r="AT15" s="172"/>
      <c r="AU15" s="172"/>
      <c r="AV15" s="172"/>
      <c r="AW15" s="172"/>
      <c r="AX15" s="172"/>
    </row>
    <row r="16" spans="2:50" ht="19.899999999999999" customHeight="1">
      <c r="B16" s="80" t="s">
        <v>442</v>
      </c>
      <c r="C16" s="79"/>
      <c r="D16" s="82" t="s">
        <v>28</v>
      </c>
      <c r="E16" s="82" t="s">
        <v>28</v>
      </c>
      <c r="F16" s="82" t="s">
        <v>28</v>
      </c>
      <c r="G16" s="226" t="s">
        <v>28</v>
      </c>
      <c r="H16" s="226" t="s">
        <v>28</v>
      </c>
      <c r="I16" s="226" t="s">
        <v>28</v>
      </c>
      <c r="J16" s="226" t="s">
        <v>28</v>
      </c>
      <c r="K16" s="226" t="s">
        <v>28</v>
      </c>
      <c r="L16" s="226" t="s">
        <v>28</v>
      </c>
      <c r="M16" s="226" t="s">
        <v>28</v>
      </c>
      <c r="N16" s="226" t="s">
        <v>28</v>
      </c>
      <c r="O16" s="226" t="s">
        <v>28</v>
      </c>
      <c r="P16" s="226" t="s">
        <v>28</v>
      </c>
      <c r="Q16" s="226" t="s">
        <v>28</v>
      </c>
      <c r="R16" s="226" t="s">
        <v>28</v>
      </c>
      <c r="S16" s="226" t="s">
        <v>28</v>
      </c>
      <c r="T16" s="226" t="s">
        <v>28</v>
      </c>
      <c r="U16" s="226" t="s">
        <v>28</v>
      </c>
      <c r="V16" s="226" t="s">
        <v>28</v>
      </c>
      <c r="W16" s="226" t="s">
        <v>28</v>
      </c>
      <c r="X16" s="226" t="s">
        <v>28</v>
      </c>
      <c r="Y16" s="226" t="s">
        <v>28</v>
      </c>
      <c r="Z16" s="226" t="s">
        <v>28</v>
      </c>
      <c r="AA16" s="226" t="s">
        <v>28</v>
      </c>
      <c r="AB16" s="226" t="s">
        <v>28</v>
      </c>
      <c r="AC16" s="226" t="s">
        <v>28</v>
      </c>
      <c r="AD16" s="226" t="s">
        <v>28</v>
      </c>
      <c r="AE16" s="226" t="s">
        <v>28</v>
      </c>
      <c r="AF16" s="226">
        <v>518.27700000000004</v>
      </c>
      <c r="AG16" s="226">
        <v>714.6401337599541</v>
      </c>
      <c r="AH16" s="268">
        <v>154.77436225443631</v>
      </c>
      <c r="AI16" s="172"/>
      <c r="AJ16" s="172"/>
      <c r="AK16" s="172"/>
      <c r="AL16" s="172"/>
      <c r="AM16" s="172"/>
      <c r="AN16" s="172"/>
      <c r="AO16" s="172"/>
      <c r="AP16" s="172"/>
      <c r="AQ16" s="172"/>
      <c r="AR16" s="172"/>
      <c r="AS16" s="172"/>
      <c r="AT16" s="172"/>
      <c r="AU16" s="172"/>
      <c r="AV16" s="172"/>
      <c r="AW16" s="172"/>
      <c r="AX16" s="172"/>
    </row>
    <row r="17" spans="2:50" ht="19.899999999999999" customHeight="1">
      <c r="B17" s="80" t="s">
        <v>165</v>
      </c>
      <c r="C17" s="79"/>
      <c r="D17" s="82" t="s">
        <v>28</v>
      </c>
      <c r="E17" s="82" t="s">
        <v>28</v>
      </c>
      <c r="F17" s="82" t="s">
        <v>28</v>
      </c>
      <c r="G17" s="226" t="s">
        <v>28</v>
      </c>
      <c r="H17" s="226">
        <v>40.299999999999997</v>
      </c>
      <c r="I17" s="226" t="s">
        <v>28</v>
      </c>
      <c r="J17" s="226" t="s">
        <v>28</v>
      </c>
      <c r="K17" s="226" t="s">
        <v>28</v>
      </c>
      <c r="L17" s="226" t="s">
        <v>28</v>
      </c>
      <c r="M17" s="226" t="s">
        <v>28</v>
      </c>
      <c r="N17" s="226" t="s">
        <v>28</v>
      </c>
      <c r="O17" s="226" t="s">
        <v>28</v>
      </c>
      <c r="P17" s="226" t="s">
        <v>28</v>
      </c>
      <c r="Q17" s="226" t="s">
        <v>28</v>
      </c>
      <c r="R17" s="226" t="s">
        <v>28</v>
      </c>
      <c r="S17" s="226" t="s">
        <v>28</v>
      </c>
      <c r="T17" s="226" t="s">
        <v>28</v>
      </c>
      <c r="U17" s="226" t="s">
        <v>28</v>
      </c>
      <c r="V17" s="226" t="s">
        <v>28</v>
      </c>
      <c r="W17" s="226" t="s">
        <v>28</v>
      </c>
      <c r="X17" s="226" t="s">
        <v>28</v>
      </c>
      <c r="Y17" s="226" t="s">
        <v>28</v>
      </c>
      <c r="Z17" s="226" t="s">
        <v>28</v>
      </c>
      <c r="AA17" s="226" t="s">
        <v>28</v>
      </c>
      <c r="AB17" s="226" t="s">
        <v>28</v>
      </c>
      <c r="AC17" s="226" t="s">
        <v>28</v>
      </c>
      <c r="AD17" s="226" t="s">
        <v>28</v>
      </c>
      <c r="AE17" s="226" t="s">
        <v>28</v>
      </c>
      <c r="AF17" s="267">
        <v>0</v>
      </c>
      <c r="AG17" s="267">
        <v>0</v>
      </c>
      <c r="AH17" s="268">
        <v>0</v>
      </c>
      <c r="AI17" s="172"/>
      <c r="AJ17" s="172"/>
      <c r="AK17" s="172"/>
      <c r="AL17" s="172"/>
      <c r="AM17" s="172"/>
      <c r="AN17" s="172"/>
      <c r="AO17" s="172"/>
      <c r="AP17" s="172"/>
      <c r="AQ17" s="172"/>
      <c r="AR17" s="172"/>
      <c r="AS17" s="172"/>
      <c r="AT17" s="172"/>
      <c r="AU17" s="172"/>
      <c r="AV17" s="172"/>
      <c r="AW17" s="172"/>
      <c r="AX17" s="172"/>
    </row>
    <row r="18" spans="2:50" ht="19.899999999999999" customHeight="1">
      <c r="B18" s="80"/>
      <c r="C18" s="79"/>
      <c r="D18" s="79"/>
      <c r="E18" s="79"/>
      <c r="F18" s="79"/>
      <c r="G18" s="79"/>
      <c r="H18" s="79"/>
      <c r="I18" s="79"/>
      <c r="J18" s="79"/>
      <c r="K18" s="79"/>
      <c r="L18" s="79"/>
      <c r="M18" s="79"/>
      <c r="N18" s="81"/>
      <c r="O18" s="81"/>
      <c r="P18" s="81"/>
      <c r="Q18" s="81"/>
      <c r="R18" s="81"/>
      <c r="S18" s="81"/>
      <c r="T18" s="226"/>
      <c r="U18" s="226"/>
      <c r="V18" s="226"/>
      <c r="W18" s="226"/>
      <c r="X18" s="226"/>
      <c r="Y18" s="226"/>
      <c r="Z18" s="226"/>
      <c r="AA18" s="226"/>
      <c r="AB18" s="226"/>
      <c r="AC18" s="226"/>
      <c r="AD18" s="226"/>
      <c r="AE18" s="226"/>
      <c r="AF18" s="226"/>
      <c r="AG18" s="226"/>
      <c r="AH18" s="268"/>
      <c r="AI18" s="172"/>
      <c r="AJ18" s="172"/>
      <c r="AK18" s="172"/>
      <c r="AL18" s="172"/>
      <c r="AM18" s="172"/>
      <c r="AN18" s="172"/>
      <c r="AO18" s="172"/>
      <c r="AP18" s="172"/>
      <c r="AQ18" s="172"/>
      <c r="AR18" s="172"/>
      <c r="AS18" s="172"/>
      <c r="AT18" s="172"/>
      <c r="AU18" s="172"/>
      <c r="AV18" s="172"/>
      <c r="AW18" s="172"/>
      <c r="AX18" s="172"/>
    </row>
    <row r="19" spans="2:50" ht="19.899999999999999" customHeight="1">
      <c r="B19" s="65" t="s">
        <v>167</v>
      </c>
      <c r="C19" s="39"/>
      <c r="D19" s="43">
        <v>36.299999999999997</v>
      </c>
      <c r="E19" s="43">
        <v>101.8</v>
      </c>
      <c r="F19" s="43">
        <v>102.2</v>
      </c>
      <c r="G19" s="43">
        <v>142.5</v>
      </c>
      <c r="H19" s="43">
        <v>195</v>
      </c>
      <c r="I19" s="43">
        <v>192.2</v>
      </c>
      <c r="J19" s="43">
        <v>156.41800000000001</v>
      </c>
      <c r="K19" s="43">
        <v>396.05899999999997</v>
      </c>
      <c r="L19" s="43">
        <v>887.70500000000004</v>
      </c>
      <c r="M19" s="43">
        <v>610.76799999999992</v>
      </c>
      <c r="N19" s="43">
        <v>691.07500000000005</v>
      </c>
      <c r="O19" s="43">
        <v>855</v>
      </c>
      <c r="P19" s="43">
        <v>1396.9290000000001</v>
      </c>
      <c r="Q19" s="43">
        <v>1823.1270000000002</v>
      </c>
      <c r="R19" s="43">
        <v>1385.7640000000004</v>
      </c>
      <c r="S19" s="43">
        <v>935.96</v>
      </c>
      <c r="T19" s="227">
        <v>1140.825</v>
      </c>
      <c r="U19" s="227">
        <v>1096.4090000000001</v>
      </c>
      <c r="V19" s="227">
        <v>984.73900000000003</v>
      </c>
      <c r="W19" s="227">
        <v>1223.8</v>
      </c>
      <c r="X19" s="227">
        <v>1157.32</v>
      </c>
      <c r="Y19" s="227">
        <v>835.46599999999989</v>
      </c>
      <c r="Z19" s="227">
        <v>716.19600000000003</v>
      </c>
      <c r="AA19" s="227">
        <v>677.11599999999999</v>
      </c>
      <c r="AB19" s="227">
        <v>938.94783280000001</v>
      </c>
      <c r="AC19" s="227">
        <v>984.7064849300001</v>
      </c>
      <c r="AD19" s="227">
        <v>1052.664145549654</v>
      </c>
      <c r="AE19" s="227">
        <v>1088.8588620215726</v>
      </c>
      <c r="AF19" s="227">
        <v>1277.2619999999997</v>
      </c>
      <c r="AG19" s="227">
        <v>1412.8646683395575</v>
      </c>
      <c r="AH19" s="240">
        <v>996.68706098166331</v>
      </c>
      <c r="AI19" s="172"/>
      <c r="AJ19" s="172"/>
      <c r="AK19" s="172"/>
      <c r="AL19" s="172"/>
      <c r="AM19" s="172"/>
      <c r="AN19" s="172"/>
      <c r="AO19" s="172"/>
      <c r="AP19" s="172"/>
      <c r="AQ19" s="172"/>
      <c r="AR19" s="172"/>
      <c r="AS19" s="172"/>
      <c r="AT19" s="172"/>
      <c r="AU19" s="172"/>
      <c r="AV19" s="172"/>
      <c r="AW19" s="172"/>
      <c r="AX19" s="172"/>
    </row>
    <row r="20" spans="2:50" ht="19.899999999999999" customHeight="1">
      <c r="B20" s="80" t="s">
        <v>168</v>
      </c>
      <c r="C20" s="79"/>
      <c r="D20" s="81">
        <v>34.299999999999997</v>
      </c>
      <c r="E20" s="81">
        <v>16.899999999999999</v>
      </c>
      <c r="F20" s="81">
        <v>73.5</v>
      </c>
      <c r="G20" s="81">
        <v>115.6</v>
      </c>
      <c r="H20" s="81">
        <v>181.8</v>
      </c>
      <c r="I20" s="81">
        <v>143.6</v>
      </c>
      <c r="J20" s="81">
        <v>93.643000000000001</v>
      </c>
      <c r="K20" s="81">
        <v>194.005</v>
      </c>
      <c r="L20" s="81">
        <v>157.505</v>
      </c>
      <c r="M20" s="81">
        <v>186.87799999999999</v>
      </c>
      <c r="N20" s="81">
        <v>205.18100000000001</v>
      </c>
      <c r="O20" s="81">
        <v>180.9</v>
      </c>
      <c r="P20" s="81">
        <v>229.76</v>
      </c>
      <c r="Q20" s="81">
        <v>217.50200000000001</v>
      </c>
      <c r="R20" s="81">
        <v>148.79900000000001</v>
      </c>
      <c r="S20" s="81">
        <v>204.19800000000001</v>
      </c>
      <c r="T20" s="226">
        <v>245.053</v>
      </c>
      <c r="U20" s="226">
        <v>259.553</v>
      </c>
      <c r="V20" s="226">
        <v>230.786</v>
      </c>
      <c r="W20" s="226">
        <v>188.6</v>
      </c>
      <c r="X20" s="226">
        <v>130.84700000000001</v>
      </c>
      <c r="Y20" s="226">
        <v>114.06699999999999</v>
      </c>
      <c r="Z20" s="226">
        <v>108.075</v>
      </c>
      <c r="AA20" s="226">
        <v>87.581999999999994</v>
      </c>
      <c r="AB20" s="226">
        <v>87.346000000000004</v>
      </c>
      <c r="AC20" s="226">
        <v>84.176000000000002</v>
      </c>
      <c r="AD20" s="226">
        <v>87.372</v>
      </c>
      <c r="AE20" s="226">
        <v>97.373999999999995</v>
      </c>
      <c r="AF20" s="226">
        <v>105.99</v>
      </c>
      <c r="AG20" s="226">
        <v>474.97899999999998</v>
      </c>
      <c r="AH20" s="268">
        <v>328.1</v>
      </c>
      <c r="AI20" s="172"/>
      <c r="AJ20" s="172"/>
      <c r="AK20" s="172"/>
      <c r="AL20" s="172"/>
      <c r="AM20" s="172"/>
      <c r="AN20" s="172"/>
      <c r="AO20" s="172"/>
      <c r="AP20" s="172"/>
      <c r="AQ20" s="172"/>
      <c r="AR20" s="172"/>
      <c r="AS20" s="172"/>
      <c r="AT20" s="172"/>
      <c r="AU20" s="172"/>
      <c r="AV20" s="172"/>
      <c r="AW20" s="172"/>
      <c r="AX20" s="172"/>
    </row>
    <row r="21" spans="2:50" ht="19.899999999999999" customHeight="1">
      <c r="B21" s="80" t="s">
        <v>169</v>
      </c>
      <c r="C21" s="79"/>
      <c r="D21" s="82" t="s">
        <v>28</v>
      </c>
      <c r="E21" s="82" t="s">
        <v>28</v>
      </c>
      <c r="F21" s="82" t="s">
        <v>28</v>
      </c>
      <c r="G21" s="82" t="s">
        <v>28</v>
      </c>
      <c r="H21" s="81">
        <v>2.5</v>
      </c>
      <c r="I21" s="81">
        <v>7.3</v>
      </c>
      <c r="J21" s="81">
        <v>0.91100000000000003</v>
      </c>
      <c r="K21" s="81">
        <v>0.30400000000000005</v>
      </c>
      <c r="L21" s="81">
        <v>0.35499999999999998</v>
      </c>
      <c r="M21" s="81">
        <v>0.252</v>
      </c>
      <c r="N21" s="82" t="s">
        <v>28</v>
      </c>
      <c r="O21" s="82" t="s">
        <v>28</v>
      </c>
      <c r="P21" s="82" t="s">
        <v>28</v>
      </c>
      <c r="Q21" s="82" t="s">
        <v>28</v>
      </c>
      <c r="R21" s="82" t="s">
        <v>28</v>
      </c>
      <c r="S21" s="82" t="s">
        <v>28</v>
      </c>
      <c r="T21" s="266">
        <v>0</v>
      </c>
      <c r="U21" s="266">
        <v>0</v>
      </c>
      <c r="V21" s="266">
        <v>0</v>
      </c>
      <c r="W21" s="266">
        <v>0</v>
      </c>
      <c r="X21" s="266">
        <v>0</v>
      </c>
      <c r="Y21" s="266">
        <v>0</v>
      </c>
      <c r="Z21" s="266">
        <v>0</v>
      </c>
      <c r="AA21" s="266">
        <v>0</v>
      </c>
      <c r="AB21" s="266">
        <v>0</v>
      </c>
      <c r="AC21" s="266">
        <v>0</v>
      </c>
      <c r="AD21" s="266">
        <v>0</v>
      </c>
      <c r="AE21" s="266">
        <v>0</v>
      </c>
      <c r="AF21" s="267">
        <v>0</v>
      </c>
      <c r="AG21" s="267">
        <v>0</v>
      </c>
      <c r="AH21" s="268" t="s">
        <v>28</v>
      </c>
      <c r="AI21" s="172"/>
      <c r="AJ21" s="172"/>
      <c r="AK21" s="172"/>
      <c r="AL21" s="172"/>
      <c r="AM21" s="172"/>
      <c r="AN21" s="172"/>
      <c r="AO21" s="172"/>
      <c r="AP21" s="172"/>
      <c r="AQ21" s="172"/>
      <c r="AR21" s="172"/>
      <c r="AS21" s="172"/>
      <c r="AT21" s="172"/>
      <c r="AU21" s="172"/>
      <c r="AV21" s="172"/>
      <c r="AW21" s="172"/>
      <c r="AX21" s="172"/>
    </row>
    <row r="22" spans="2:50" ht="19.899999999999999" customHeight="1">
      <c r="B22" s="80" t="s">
        <v>170</v>
      </c>
      <c r="C22" s="79"/>
      <c r="D22" s="82" t="s">
        <v>28</v>
      </c>
      <c r="E22" s="82" t="s">
        <v>28</v>
      </c>
      <c r="F22" s="82" t="s">
        <v>28</v>
      </c>
      <c r="G22" s="82" t="s">
        <v>28</v>
      </c>
      <c r="H22" s="82" t="s">
        <v>28</v>
      </c>
      <c r="I22" s="81">
        <v>0.7</v>
      </c>
      <c r="J22" s="81">
        <v>23.180999999999997</v>
      </c>
      <c r="K22" s="81">
        <v>144.51900000000001</v>
      </c>
      <c r="L22" s="81">
        <v>701.58100000000002</v>
      </c>
      <c r="M22" s="81">
        <v>398.18900000000002</v>
      </c>
      <c r="N22" s="81">
        <v>420.24</v>
      </c>
      <c r="O22" s="81">
        <v>473.1</v>
      </c>
      <c r="P22" s="81">
        <v>638.32000000000005</v>
      </c>
      <c r="Q22" s="81">
        <v>502.11</v>
      </c>
      <c r="R22" s="81">
        <v>478.65800000000002</v>
      </c>
      <c r="S22" s="81">
        <v>0.05</v>
      </c>
      <c r="T22" s="229">
        <v>0</v>
      </c>
      <c r="U22" s="228">
        <v>0</v>
      </c>
      <c r="V22" s="228">
        <v>0</v>
      </c>
      <c r="W22" s="228">
        <v>0</v>
      </c>
      <c r="X22" s="228">
        <v>0</v>
      </c>
      <c r="Y22" s="228">
        <v>0</v>
      </c>
      <c r="Z22" s="228">
        <v>0</v>
      </c>
      <c r="AA22" s="228">
        <v>0</v>
      </c>
      <c r="AB22" s="228">
        <v>0</v>
      </c>
      <c r="AC22" s="228">
        <v>0</v>
      </c>
      <c r="AD22" s="228">
        <v>0</v>
      </c>
      <c r="AE22" s="228">
        <v>0</v>
      </c>
      <c r="AF22" s="226">
        <v>0</v>
      </c>
      <c r="AG22" s="226">
        <v>0</v>
      </c>
      <c r="AH22" s="226">
        <v>0</v>
      </c>
      <c r="AI22" s="172"/>
      <c r="AJ22" s="172"/>
      <c r="AK22" s="172"/>
      <c r="AL22" s="172"/>
      <c r="AM22" s="172"/>
      <c r="AN22" s="172"/>
      <c r="AO22" s="172"/>
      <c r="AP22" s="172"/>
      <c r="AQ22" s="172"/>
      <c r="AR22" s="172"/>
      <c r="AS22" s="172"/>
      <c r="AT22" s="172"/>
      <c r="AU22" s="172"/>
      <c r="AV22" s="172"/>
      <c r="AW22" s="172"/>
      <c r="AX22" s="172"/>
    </row>
    <row r="23" spans="2:50" ht="19.899999999999999" customHeight="1">
      <c r="B23" s="80" t="s">
        <v>373</v>
      </c>
      <c r="C23" s="79"/>
      <c r="D23" s="82" t="s">
        <v>28</v>
      </c>
      <c r="E23" s="82" t="s">
        <v>28</v>
      </c>
      <c r="F23" s="82" t="s">
        <v>28</v>
      </c>
      <c r="G23" s="82" t="s">
        <v>28</v>
      </c>
      <c r="H23" s="82" t="s">
        <v>28</v>
      </c>
      <c r="I23" s="82" t="s">
        <v>28</v>
      </c>
      <c r="J23" s="82" t="s">
        <v>28</v>
      </c>
      <c r="K23" s="82" t="s">
        <v>28</v>
      </c>
      <c r="L23" s="82" t="s">
        <v>28</v>
      </c>
      <c r="M23" s="82" t="s">
        <v>28</v>
      </c>
      <c r="N23" s="82" t="s">
        <v>28</v>
      </c>
      <c r="O23" s="82" t="s">
        <v>28</v>
      </c>
      <c r="P23" s="81">
        <v>297.33499999999998</v>
      </c>
      <c r="Q23" s="81">
        <v>882.22500000000002</v>
      </c>
      <c r="R23" s="81">
        <v>441.73200000000003</v>
      </c>
      <c r="S23" s="81">
        <v>351.89299999999997</v>
      </c>
      <c r="T23" s="226">
        <v>320.22000000000003</v>
      </c>
      <c r="U23" s="226">
        <v>286.77800000000002</v>
      </c>
      <c r="V23" s="226">
        <v>92.953000000000003</v>
      </c>
      <c r="W23" s="226">
        <v>193.6</v>
      </c>
      <c r="X23" s="226">
        <v>200.74199999999999</v>
      </c>
      <c r="Y23" s="226">
        <v>208.04</v>
      </c>
      <c r="Z23" s="226">
        <v>214.98699999999999</v>
      </c>
      <c r="AA23" s="226">
        <v>219.45699999999999</v>
      </c>
      <c r="AB23" s="226">
        <v>221.80483280000001</v>
      </c>
      <c r="AC23" s="226">
        <v>225.50399999999999</v>
      </c>
      <c r="AD23" s="226">
        <v>224.774</v>
      </c>
      <c r="AE23" s="226">
        <v>222.4085925748</v>
      </c>
      <c r="AF23" s="226">
        <v>217.017</v>
      </c>
      <c r="AG23" s="226">
        <v>210.21451650999998</v>
      </c>
      <c r="AH23" s="268">
        <v>198.501</v>
      </c>
      <c r="AI23" s="172"/>
      <c r="AJ23" s="172"/>
      <c r="AK23" s="172"/>
      <c r="AL23" s="172"/>
      <c r="AM23" s="172"/>
      <c r="AN23" s="172"/>
      <c r="AO23" s="172"/>
      <c r="AP23" s="172"/>
      <c r="AQ23" s="172"/>
      <c r="AR23" s="172"/>
      <c r="AS23" s="172"/>
      <c r="AT23" s="172"/>
      <c r="AU23" s="172"/>
      <c r="AV23" s="172"/>
      <c r="AW23" s="172"/>
      <c r="AX23" s="172"/>
    </row>
    <row r="24" spans="2:50" ht="19.899999999999999" customHeight="1">
      <c r="B24" s="80" t="s">
        <v>171</v>
      </c>
      <c r="C24" s="79"/>
      <c r="D24" s="82" t="s">
        <v>28</v>
      </c>
      <c r="E24" s="82" t="s">
        <v>28</v>
      </c>
      <c r="F24" s="82" t="s">
        <v>28</v>
      </c>
      <c r="G24" s="82" t="s">
        <v>28</v>
      </c>
      <c r="H24" s="82" t="s">
        <v>28</v>
      </c>
      <c r="I24" s="82" t="s">
        <v>28</v>
      </c>
      <c r="J24" s="82" t="s">
        <v>28</v>
      </c>
      <c r="K24" s="82" t="s">
        <v>28</v>
      </c>
      <c r="L24" s="82" t="s">
        <v>28</v>
      </c>
      <c r="M24" s="82" t="s">
        <v>28</v>
      </c>
      <c r="N24" s="82" t="s">
        <v>28</v>
      </c>
      <c r="O24" s="82" t="s">
        <v>28</v>
      </c>
      <c r="P24" s="82" t="s">
        <v>28</v>
      </c>
      <c r="Q24" s="82" t="s">
        <v>28</v>
      </c>
      <c r="R24" s="81">
        <v>93.7</v>
      </c>
      <c r="S24" s="81">
        <v>187.26</v>
      </c>
      <c r="T24" s="226">
        <v>176.642</v>
      </c>
      <c r="U24" s="226">
        <v>97.74</v>
      </c>
      <c r="V24" s="226">
        <v>156.387</v>
      </c>
      <c r="W24" s="226">
        <v>713.9</v>
      </c>
      <c r="X24" s="226">
        <v>675.74800000000005</v>
      </c>
      <c r="Y24" s="226">
        <v>332.20299999999997</v>
      </c>
      <c r="Z24" s="226">
        <v>194.68299999999999</v>
      </c>
      <c r="AA24" s="226">
        <v>158.577</v>
      </c>
      <c r="AB24" s="226">
        <v>416.99400000000003</v>
      </c>
      <c r="AC24" s="226">
        <v>429.03500000000003</v>
      </c>
      <c r="AD24" s="226">
        <v>443.20514554965399</v>
      </c>
      <c r="AE24" s="226">
        <v>410.67847862677263</v>
      </c>
      <c r="AF24" s="226">
        <v>559.74900000000002</v>
      </c>
      <c r="AG24" s="226">
        <v>217.50889098556604</v>
      </c>
      <c r="AH24" s="268">
        <v>180.18120999999999</v>
      </c>
      <c r="AI24" s="172"/>
      <c r="AJ24" s="172"/>
      <c r="AK24" s="172"/>
      <c r="AL24" s="172"/>
      <c r="AM24" s="172"/>
      <c r="AN24" s="172"/>
      <c r="AO24" s="172"/>
      <c r="AP24" s="172"/>
      <c r="AQ24" s="172"/>
      <c r="AR24" s="172"/>
      <c r="AS24" s="172"/>
      <c r="AT24" s="172"/>
      <c r="AU24" s="172"/>
      <c r="AV24" s="172"/>
      <c r="AW24" s="172"/>
      <c r="AX24" s="172"/>
    </row>
    <row r="25" spans="2:50" ht="19.899999999999999" customHeight="1">
      <c r="B25" s="80" t="s">
        <v>172</v>
      </c>
      <c r="C25" s="79"/>
      <c r="D25" s="14" t="s">
        <v>28</v>
      </c>
      <c r="E25" s="82" t="s">
        <v>28</v>
      </c>
      <c r="F25" s="82" t="s">
        <v>28</v>
      </c>
      <c r="G25" s="82" t="s">
        <v>28</v>
      </c>
      <c r="H25" s="81">
        <v>6.6</v>
      </c>
      <c r="I25" s="82" t="s">
        <v>28</v>
      </c>
      <c r="J25" s="81">
        <v>6.3239999999999998</v>
      </c>
      <c r="K25" s="81">
        <v>6.3890000000000002</v>
      </c>
      <c r="L25" s="81">
        <v>9.0510000000000002</v>
      </c>
      <c r="M25" s="81">
        <v>5.4180000000000001</v>
      </c>
      <c r="N25" s="81">
        <v>13.920999999999999</v>
      </c>
      <c r="O25" s="81">
        <v>12.8</v>
      </c>
      <c r="P25" s="81">
        <v>11.891</v>
      </c>
      <c r="Q25" s="81">
        <v>7.0670000000000002</v>
      </c>
      <c r="R25" s="81">
        <v>5.6210000000000004</v>
      </c>
      <c r="S25" s="81">
        <v>17.716999999999999</v>
      </c>
      <c r="T25" s="226">
        <v>19.294</v>
      </c>
      <c r="U25" s="226">
        <v>26.201000000000001</v>
      </c>
      <c r="V25" s="226">
        <v>17.742000000000001</v>
      </c>
      <c r="W25" s="226">
        <v>16.3</v>
      </c>
      <c r="X25" s="226">
        <v>9.7929999999999993</v>
      </c>
      <c r="Y25" s="226">
        <v>15.172000000000001</v>
      </c>
      <c r="Z25" s="226">
        <v>5.6150000000000002</v>
      </c>
      <c r="AA25" s="226">
        <v>2.5630000000000002</v>
      </c>
      <c r="AB25" s="226">
        <v>4.6159999999999997</v>
      </c>
      <c r="AC25" s="226">
        <v>1.8879999999999999</v>
      </c>
      <c r="AD25" s="226">
        <v>2.0739999999999998</v>
      </c>
      <c r="AE25" s="226">
        <v>21.954000000000001</v>
      </c>
      <c r="AF25" s="226">
        <v>48.424999999999997</v>
      </c>
      <c r="AG25" s="226">
        <v>59.49</v>
      </c>
      <c r="AH25" s="268">
        <v>18.361000000000001</v>
      </c>
      <c r="AI25" s="172"/>
      <c r="AJ25" s="172"/>
      <c r="AK25" s="172"/>
      <c r="AL25" s="172"/>
      <c r="AM25" s="172"/>
      <c r="AN25" s="172"/>
      <c r="AO25" s="172"/>
      <c r="AP25" s="172"/>
      <c r="AQ25" s="172"/>
      <c r="AR25" s="172"/>
      <c r="AS25" s="172"/>
      <c r="AT25" s="172"/>
      <c r="AU25" s="172"/>
      <c r="AV25" s="172"/>
      <c r="AW25" s="172"/>
      <c r="AX25" s="172"/>
    </row>
    <row r="26" spans="2:50" ht="19.899999999999999" customHeight="1">
      <c r="B26" s="80" t="s">
        <v>173</v>
      </c>
      <c r="C26" s="79"/>
      <c r="D26" s="14" t="s">
        <v>28</v>
      </c>
      <c r="E26" s="82" t="s">
        <v>28</v>
      </c>
      <c r="F26" s="82" t="s">
        <v>28</v>
      </c>
      <c r="G26" s="82" t="s">
        <v>28</v>
      </c>
      <c r="H26" s="81">
        <v>3.3</v>
      </c>
      <c r="I26" s="81">
        <v>31.8</v>
      </c>
      <c r="J26" s="81">
        <v>0.30499999999999999</v>
      </c>
      <c r="K26" s="81">
        <v>0.24300000000000002</v>
      </c>
      <c r="L26" s="81">
        <v>0.19900000000000001</v>
      </c>
      <c r="M26" s="82" t="s">
        <v>28</v>
      </c>
      <c r="N26" s="81">
        <v>16.268000000000001</v>
      </c>
      <c r="O26" s="81">
        <v>53.8</v>
      </c>
      <c r="P26" s="81">
        <v>18.63</v>
      </c>
      <c r="Q26" s="81">
        <v>1.9390000000000001</v>
      </c>
      <c r="R26" s="82" t="s">
        <v>28</v>
      </c>
      <c r="S26" s="82" t="s">
        <v>28</v>
      </c>
      <c r="T26" s="229" t="s">
        <v>28</v>
      </c>
      <c r="U26" s="229" t="s">
        <v>28</v>
      </c>
      <c r="V26" s="229" t="s">
        <v>28</v>
      </c>
      <c r="W26" s="229" t="s">
        <v>28</v>
      </c>
      <c r="X26" s="229" t="s">
        <v>28</v>
      </c>
      <c r="Y26" s="229" t="s">
        <v>28</v>
      </c>
      <c r="Z26" s="229" t="s">
        <v>28</v>
      </c>
      <c r="AA26" s="229" t="s">
        <v>28</v>
      </c>
      <c r="AB26" s="229" t="s">
        <v>28</v>
      </c>
      <c r="AC26" s="229" t="s">
        <v>28</v>
      </c>
      <c r="AD26" s="229" t="s">
        <v>28</v>
      </c>
      <c r="AE26" s="229" t="s">
        <v>28</v>
      </c>
      <c r="AF26" s="229" t="s">
        <v>28</v>
      </c>
      <c r="AG26" s="229" t="s">
        <v>28</v>
      </c>
      <c r="AH26" s="269" t="s">
        <v>28</v>
      </c>
      <c r="AI26" s="172"/>
      <c r="AJ26" s="172"/>
      <c r="AK26" s="172"/>
      <c r="AL26" s="172"/>
      <c r="AM26" s="172"/>
      <c r="AN26" s="172"/>
      <c r="AO26" s="172"/>
      <c r="AP26" s="172"/>
      <c r="AQ26" s="172"/>
      <c r="AR26" s="172"/>
      <c r="AS26" s="172"/>
      <c r="AT26" s="172"/>
      <c r="AU26" s="172"/>
      <c r="AV26" s="172"/>
      <c r="AW26" s="172"/>
      <c r="AX26" s="172"/>
    </row>
    <row r="27" spans="2:50" ht="19.899999999999999" customHeight="1">
      <c r="B27" s="80" t="s">
        <v>174</v>
      </c>
      <c r="C27" s="79"/>
      <c r="D27" s="14" t="s">
        <v>28</v>
      </c>
      <c r="E27" s="82" t="s">
        <v>28</v>
      </c>
      <c r="F27" s="82" t="s">
        <v>28</v>
      </c>
      <c r="G27" s="82" t="s">
        <v>28</v>
      </c>
      <c r="H27" s="82" t="s">
        <v>28</v>
      </c>
      <c r="I27" s="82" t="s">
        <v>28</v>
      </c>
      <c r="J27" s="82" t="s">
        <v>28</v>
      </c>
      <c r="K27" s="82" t="s">
        <v>28</v>
      </c>
      <c r="L27" s="82" t="s">
        <v>28</v>
      </c>
      <c r="M27" s="82" t="s">
        <v>28</v>
      </c>
      <c r="N27" s="81">
        <v>3.5369999999999999</v>
      </c>
      <c r="O27" s="81">
        <v>62.2</v>
      </c>
      <c r="P27" s="81">
        <v>105.15600000000001</v>
      </c>
      <c r="Q27" s="81">
        <v>156.80000000000001</v>
      </c>
      <c r="R27" s="81">
        <v>200.4</v>
      </c>
      <c r="S27" s="81">
        <v>169.249</v>
      </c>
      <c r="T27" s="226">
        <v>242.11799999999999</v>
      </c>
      <c r="U27" s="226">
        <v>378.28399999999999</v>
      </c>
      <c r="V27" s="226">
        <v>470.68200000000002</v>
      </c>
      <c r="W27" s="226">
        <v>75.8</v>
      </c>
      <c r="X27" s="226">
        <v>128.18600000000001</v>
      </c>
      <c r="Y27" s="226">
        <v>33.496000000000002</v>
      </c>
      <c r="Z27" s="226">
        <v>0</v>
      </c>
      <c r="AA27" s="226">
        <v>0</v>
      </c>
      <c r="AB27" s="226">
        <v>0</v>
      </c>
      <c r="AC27" s="226">
        <v>0</v>
      </c>
      <c r="AD27" s="226">
        <v>0</v>
      </c>
      <c r="AE27" s="226">
        <v>0</v>
      </c>
      <c r="AF27" s="226">
        <v>0</v>
      </c>
      <c r="AG27" s="226">
        <v>0</v>
      </c>
      <c r="AH27" s="226">
        <v>0</v>
      </c>
      <c r="AI27" s="172"/>
      <c r="AJ27" s="172"/>
      <c r="AK27" s="172"/>
      <c r="AL27" s="172"/>
      <c r="AM27" s="172"/>
      <c r="AN27" s="172"/>
      <c r="AO27" s="172"/>
      <c r="AP27" s="172"/>
      <c r="AQ27" s="172"/>
      <c r="AR27" s="172"/>
      <c r="AS27" s="172"/>
      <c r="AT27" s="172"/>
      <c r="AU27" s="172"/>
      <c r="AV27" s="172"/>
      <c r="AW27" s="172"/>
      <c r="AX27" s="172"/>
    </row>
    <row r="28" spans="2:50" ht="19.899999999999999" customHeight="1">
      <c r="B28" s="80" t="s">
        <v>175</v>
      </c>
      <c r="C28" s="79"/>
      <c r="D28" s="14" t="s">
        <v>28</v>
      </c>
      <c r="E28" s="82" t="s">
        <v>28</v>
      </c>
      <c r="F28" s="82" t="s">
        <v>28</v>
      </c>
      <c r="G28" s="82" t="s">
        <v>28</v>
      </c>
      <c r="H28" s="82" t="s">
        <v>28</v>
      </c>
      <c r="I28" s="82" t="s">
        <v>28</v>
      </c>
      <c r="J28" s="82" t="s">
        <v>28</v>
      </c>
      <c r="K28" s="82" t="s">
        <v>28</v>
      </c>
      <c r="L28" s="82" t="s">
        <v>28</v>
      </c>
      <c r="M28" s="82" t="s">
        <v>28</v>
      </c>
      <c r="N28" s="82" t="s">
        <v>28</v>
      </c>
      <c r="O28" s="82" t="s">
        <v>28</v>
      </c>
      <c r="P28" s="82" t="s">
        <v>28</v>
      </c>
      <c r="Q28" s="82" t="s">
        <v>28</v>
      </c>
      <c r="R28" s="82" t="s">
        <v>28</v>
      </c>
      <c r="S28" s="82" t="s">
        <v>28</v>
      </c>
      <c r="T28" s="226">
        <v>0</v>
      </c>
      <c r="U28" s="226">
        <v>0</v>
      </c>
      <c r="V28" s="226">
        <v>0</v>
      </c>
      <c r="W28" s="226">
        <v>0</v>
      </c>
      <c r="X28" s="226">
        <v>0</v>
      </c>
      <c r="Y28" s="226">
        <v>114.67</v>
      </c>
      <c r="Z28" s="226">
        <v>183.98599999999999</v>
      </c>
      <c r="AA28" s="226">
        <v>197.16800000000001</v>
      </c>
      <c r="AB28" s="226">
        <v>191.83500000000001</v>
      </c>
      <c r="AC28" s="226">
        <v>228.959</v>
      </c>
      <c r="AD28" s="226">
        <v>259.53500000000003</v>
      </c>
      <c r="AE28" s="226">
        <v>323.98979082</v>
      </c>
      <c r="AF28" s="226">
        <v>303.53199999999998</v>
      </c>
      <c r="AG28" s="226">
        <v>154.345847427</v>
      </c>
      <c r="AH28" s="268">
        <v>84.406000000000006</v>
      </c>
      <c r="AI28" s="172"/>
      <c r="AJ28" s="172"/>
      <c r="AK28" s="172"/>
      <c r="AL28" s="172"/>
      <c r="AM28" s="172"/>
      <c r="AN28" s="172"/>
      <c r="AO28" s="172"/>
      <c r="AP28" s="172"/>
      <c r="AQ28" s="172"/>
      <c r="AR28" s="172"/>
      <c r="AS28" s="172"/>
      <c r="AT28" s="172"/>
      <c r="AU28" s="172"/>
      <c r="AV28" s="172"/>
      <c r="AW28" s="172"/>
      <c r="AX28" s="172"/>
    </row>
    <row r="29" spans="2:50" ht="19.899999999999999" customHeight="1">
      <c r="B29" s="80" t="s">
        <v>176</v>
      </c>
      <c r="C29" s="79"/>
      <c r="D29" s="14" t="s">
        <v>28</v>
      </c>
      <c r="E29" s="82" t="s">
        <v>28</v>
      </c>
      <c r="F29" s="82" t="s">
        <v>28</v>
      </c>
      <c r="G29" s="82" t="s">
        <v>28</v>
      </c>
      <c r="H29" s="82" t="s">
        <v>28</v>
      </c>
      <c r="I29" s="82" t="s">
        <v>28</v>
      </c>
      <c r="J29" s="82" t="s">
        <v>28</v>
      </c>
      <c r="K29" s="82" t="s">
        <v>28</v>
      </c>
      <c r="L29" s="82" t="s">
        <v>28</v>
      </c>
      <c r="M29" s="82" t="s">
        <v>28</v>
      </c>
      <c r="N29" s="82" t="s">
        <v>28</v>
      </c>
      <c r="O29" s="81">
        <v>21.2</v>
      </c>
      <c r="P29" s="81">
        <v>61.167000000000002</v>
      </c>
      <c r="Q29" s="81">
        <v>20.2</v>
      </c>
      <c r="R29" s="82" t="s">
        <v>28</v>
      </c>
      <c r="S29" s="82" t="s">
        <v>28</v>
      </c>
      <c r="T29" s="226">
        <v>0</v>
      </c>
      <c r="U29" s="226">
        <v>0</v>
      </c>
      <c r="V29" s="226">
        <v>0</v>
      </c>
      <c r="W29" s="226">
        <v>0</v>
      </c>
      <c r="X29" s="226">
        <v>0</v>
      </c>
      <c r="Y29" s="226">
        <v>0</v>
      </c>
      <c r="Z29" s="226">
        <v>0</v>
      </c>
      <c r="AA29" s="226">
        <v>0</v>
      </c>
      <c r="AB29" s="226">
        <v>0</v>
      </c>
      <c r="AC29" s="226">
        <v>0</v>
      </c>
      <c r="AD29" s="226">
        <v>0</v>
      </c>
      <c r="AE29" s="226">
        <v>0</v>
      </c>
      <c r="AF29" s="226">
        <v>0</v>
      </c>
      <c r="AG29" s="226">
        <v>0</v>
      </c>
      <c r="AH29" s="226">
        <v>0</v>
      </c>
      <c r="AI29" s="172"/>
      <c r="AJ29" s="172"/>
      <c r="AK29" s="172"/>
      <c r="AL29" s="172"/>
      <c r="AM29" s="172"/>
      <c r="AN29" s="172"/>
      <c r="AO29" s="172"/>
      <c r="AP29" s="172"/>
      <c r="AQ29" s="172"/>
      <c r="AR29" s="172"/>
      <c r="AS29" s="172"/>
      <c r="AT29" s="172"/>
      <c r="AU29" s="172"/>
      <c r="AV29" s="172"/>
      <c r="AW29" s="172"/>
      <c r="AX29" s="172"/>
    </row>
    <row r="30" spans="2:50" ht="19.899999999999999" customHeight="1">
      <c r="B30" s="80" t="s">
        <v>475</v>
      </c>
      <c r="C30" s="79"/>
      <c r="D30" s="14" t="s">
        <v>28</v>
      </c>
      <c r="E30" s="82" t="s">
        <v>28</v>
      </c>
      <c r="F30" s="82" t="s">
        <v>28</v>
      </c>
      <c r="G30" s="82" t="s">
        <v>28</v>
      </c>
      <c r="H30" s="82" t="s">
        <v>28</v>
      </c>
      <c r="I30" s="81">
        <v>3.7</v>
      </c>
      <c r="J30" s="81">
        <v>6.9</v>
      </c>
      <c r="K30" s="81">
        <v>17.353999999999999</v>
      </c>
      <c r="L30" s="81">
        <v>14.042999999999999</v>
      </c>
      <c r="M30" s="82" t="s">
        <v>28</v>
      </c>
      <c r="N30" s="81">
        <v>2.629</v>
      </c>
      <c r="O30" s="82" t="s">
        <v>28</v>
      </c>
      <c r="P30" s="82" t="s">
        <v>28</v>
      </c>
      <c r="Q30" s="82" t="s">
        <v>28</v>
      </c>
      <c r="R30" s="82" t="s">
        <v>28</v>
      </c>
      <c r="S30" s="82" t="s">
        <v>28</v>
      </c>
      <c r="T30" s="226">
        <v>0</v>
      </c>
      <c r="U30" s="226">
        <v>0</v>
      </c>
      <c r="V30" s="226">
        <v>0</v>
      </c>
      <c r="W30" s="226">
        <v>0</v>
      </c>
      <c r="X30" s="226">
        <v>0</v>
      </c>
      <c r="Y30" s="226">
        <v>0</v>
      </c>
      <c r="Z30" s="226">
        <v>0</v>
      </c>
      <c r="AA30" s="226">
        <v>0</v>
      </c>
      <c r="AB30" s="226">
        <v>0</v>
      </c>
      <c r="AC30" s="226">
        <v>0</v>
      </c>
      <c r="AD30" s="226">
        <v>0</v>
      </c>
      <c r="AE30" s="226">
        <v>0</v>
      </c>
      <c r="AF30" s="226">
        <v>0</v>
      </c>
      <c r="AG30" s="226">
        <v>0</v>
      </c>
      <c r="AH30" s="226">
        <v>0</v>
      </c>
      <c r="AI30" s="172"/>
      <c r="AJ30" s="172"/>
      <c r="AK30" s="172"/>
      <c r="AL30" s="172"/>
      <c r="AM30" s="172"/>
      <c r="AN30" s="172"/>
      <c r="AO30" s="172"/>
      <c r="AP30" s="172"/>
      <c r="AQ30" s="172"/>
      <c r="AR30" s="172"/>
      <c r="AS30" s="172"/>
      <c r="AT30" s="172"/>
      <c r="AU30" s="172"/>
      <c r="AV30" s="172"/>
      <c r="AW30" s="172"/>
      <c r="AX30" s="172"/>
    </row>
    <row r="31" spans="2:50" ht="19.899999999999999" customHeight="1">
      <c r="B31" s="80" t="s">
        <v>474</v>
      </c>
      <c r="C31" s="79"/>
      <c r="D31" s="14" t="s">
        <v>28</v>
      </c>
      <c r="E31" s="82" t="s">
        <v>28</v>
      </c>
      <c r="F31" s="82" t="s">
        <v>28</v>
      </c>
      <c r="G31" s="82" t="s">
        <v>28</v>
      </c>
      <c r="H31" s="82" t="s">
        <v>28</v>
      </c>
      <c r="I31" s="14" t="s">
        <v>28</v>
      </c>
      <c r="J31" s="82" t="s">
        <v>28</v>
      </c>
      <c r="K31" s="82" t="s">
        <v>28</v>
      </c>
      <c r="L31" s="82" t="s">
        <v>28</v>
      </c>
      <c r="M31" s="82" t="s">
        <v>28</v>
      </c>
      <c r="N31" s="82" t="s">
        <v>28</v>
      </c>
      <c r="O31" s="82" t="s">
        <v>28</v>
      </c>
      <c r="P31" s="82" t="s">
        <v>28</v>
      </c>
      <c r="Q31" s="82" t="s">
        <v>28</v>
      </c>
      <c r="R31" s="82" t="s">
        <v>28</v>
      </c>
      <c r="S31" s="82" t="s">
        <v>28</v>
      </c>
      <c r="T31" s="82" t="s">
        <v>28</v>
      </c>
      <c r="U31" s="82" t="s">
        <v>28</v>
      </c>
      <c r="V31" s="82" t="s">
        <v>28</v>
      </c>
      <c r="W31" s="82" t="s">
        <v>28</v>
      </c>
      <c r="X31" s="82" t="s">
        <v>28</v>
      </c>
      <c r="Y31" s="82" t="s">
        <v>28</v>
      </c>
      <c r="Z31" s="82" t="s">
        <v>28</v>
      </c>
      <c r="AA31" s="82" t="s">
        <v>28</v>
      </c>
      <c r="AB31" s="82" t="s">
        <v>28</v>
      </c>
      <c r="AC31" s="82" t="s">
        <v>28</v>
      </c>
      <c r="AD31" s="82" t="s">
        <v>28</v>
      </c>
      <c r="AE31" s="82" t="s">
        <v>28</v>
      </c>
      <c r="AF31" s="82" t="s">
        <v>28</v>
      </c>
      <c r="AG31" s="14">
        <v>7.343</v>
      </c>
      <c r="AH31" s="14">
        <v>25.634</v>
      </c>
      <c r="AI31" s="172"/>
      <c r="AJ31" s="172"/>
      <c r="AK31" s="172"/>
      <c r="AL31" s="172"/>
      <c r="AM31" s="172"/>
      <c r="AN31" s="172"/>
      <c r="AO31" s="172"/>
      <c r="AP31" s="172"/>
      <c r="AQ31" s="172"/>
      <c r="AR31" s="172"/>
      <c r="AS31" s="172"/>
      <c r="AT31" s="172"/>
      <c r="AU31" s="172"/>
      <c r="AV31" s="172"/>
      <c r="AW31" s="172"/>
      <c r="AX31" s="172"/>
    </row>
    <row r="32" spans="2:50" ht="19.899999999999999" customHeight="1">
      <c r="B32" s="80" t="s">
        <v>177</v>
      </c>
      <c r="C32" s="79"/>
      <c r="D32" s="14" t="s">
        <v>28</v>
      </c>
      <c r="E32" s="82" t="s">
        <v>28</v>
      </c>
      <c r="F32" s="82" t="s">
        <v>28</v>
      </c>
      <c r="G32" s="82" t="s">
        <v>28</v>
      </c>
      <c r="H32" s="82" t="s">
        <v>28</v>
      </c>
      <c r="I32" s="82" t="s">
        <v>28</v>
      </c>
      <c r="J32" s="81">
        <v>13.653</v>
      </c>
      <c r="K32" s="81">
        <v>4.9359999999999999</v>
      </c>
      <c r="L32" s="81">
        <v>0.28999999999999998</v>
      </c>
      <c r="M32" s="82" t="s">
        <v>28</v>
      </c>
      <c r="N32" s="82" t="s">
        <v>28</v>
      </c>
      <c r="O32" s="82" t="s">
        <v>28</v>
      </c>
      <c r="P32" s="82" t="s">
        <v>28</v>
      </c>
      <c r="Q32" s="82" t="s">
        <v>28</v>
      </c>
      <c r="R32" s="82" t="s">
        <v>28</v>
      </c>
      <c r="S32" s="82" t="s">
        <v>28</v>
      </c>
      <c r="T32" s="226">
        <v>0</v>
      </c>
      <c r="U32" s="226">
        <v>0</v>
      </c>
      <c r="V32" s="226">
        <v>0</v>
      </c>
      <c r="W32" s="226">
        <v>0</v>
      </c>
      <c r="X32" s="226">
        <v>0</v>
      </c>
      <c r="Y32" s="226">
        <v>0</v>
      </c>
      <c r="Z32" s="226">
        <v>0</v>
      </c>
      <c r="AA32" s="226">
        <v>0</v>
      </c>
      <c r="AB32" s="226">
        <v>0</v>
      </c>
      <c r="AC32" s="226">
        <v>0</v>
      </c>
      <c r="AD32" s="226">
        <v>0</v>
      </c>
      <c r="AE32" s="226">
        <v>0</v>
      </c>
      <c r="AF32" s="226">
        <v>0</v>
      </c>
      <c r="AG32" s="226">
        <v>0</v>
      </c>
      <c r="AH32" s="226">
        <v>0</v>
      </c>
      <c r="AI32" s="172"/>
      <c r="AJ32" s="172"/>
      <c r="AK32" s="172"/>
      <c r="AL32" s="172"/>
      <c r="AM32" s="172"/>
      <c r="AN32" s="172"/>
      <c r="AO32" s="172"/>
      <c r="AP32" s="172"/>
      <c r="AQ32" s="172"/>
      <c r="AR32" s="172"/>
      <c r="AS32" s="172"/>
      <c r="AT32" s="172"/>
      <c r="AU32" s="172"/>
      <c r="AV32" s="172"/>
      <c r="AW32" s="172"/>
      <c r="AX32" s="172"/>
    </row>
    <row r="33" spans="2:50" ht="19.899999999999999" customHeight="1">
      <c r="B33" s="80" t="s">
        <v>179</v>
      </c>
      <c r="C33" s="79"/>
      <c r="D33" s="14" t="s">
        <v>28</v>
      </c>
      <c r="E33" s="82" t="s">
        <v>28</v>
      </c>
      <c r="F33" s="82" t="s">
        <v>28</v>
      </c>
      <c r="G33" s="82" t="s">
        <v>28</v>
      </c>
      <c r="H33" s="82" t="s">
        <v>28</v>
      </c>
      <c r="I33" s="81">
        <v>5.0999999999999996</v>
      </c>
      <c r="J33" s="81">
        <v>11.088999999999999</v>
      </c>
      <c r="K33" s="81">
        <v>12.247</v>
      </c>
      <c r="L33" s="82" t="s">
        <v>28</v>
      </c>
      <c r="M33" s="82" t="s">
        <v>28</v>
      </c>
      <c r="N33" s="82" t="s">
        <v>28</v>
      </c>
      <c r="O33" s="82" t="s">
        <v>28</v>
      </c>
      <c r="P33" s="82" t="s">
        <v>28</v>
      </c>
      <c r="Q33" s="82" t="s">
        <v>28</v>
      </c>
      <c r="R33" s="82" t="s">
        <v>28</v>
      </c>
      <c r="S33" s="82" t="s">
        <v>28</v>
      </c>
      <c r="T33" s="226">
        <v>17</v>
      </c>
      <c r="U33" s="226">
        <v>36.469000000000001</v>
      </c>
      <c r="V33" s="226">
        <v>0</v>
      </c>
      <c r="W33" s="226">
        <v>0</v>
      </c>
      <c r="X33" s="226">
        <v>0</v>
      </c>
      <c r="Y33" s="226">
        <v>0</v>
      </c>
      <c r="Z33" s="226">
        <v>0</v>
      </c>
      <c r="AA33" s="226">
        <v>0</v>
      </c>
      <c r="AB33" s="226">
        <v>0</v>
      </c>
      <c r="AC33" s="226">
        <v>0</v>
      </c>
      <c r="AD33" s="226">
        <v>0</v>
      </c>
      <c r="AE33" s="226">
        <v>0</v>
      </c>
      <c r="AF33" s="226">
        <v>0</v>
      </c>
      <c r="AG33" s="226">
        <v>0</v>
      </c>
      <c r="AH33" s="226">
        <v>0</v>
      </c>
      <c r="AI33" s="172"/>
      <c r="AJ33" s="172"/>
      <c r="AK33" s="172"/>
      <c r="AL33" s="172"/>
      <c r="AM33" s="172"/>
      <c r="AN33" s="172"/>
      <c r="AO33" s="172"/>
      <c r="AP33" s="172"/>
      <c r="AQ33" s="172"/>
      <c r="AR33" s="172"/>
      <c r="AS33" s="172"/>
      <c r="AT33" s="172"/>
      <c r="AU33" s="172"/>
      <c r="AV33" s="172"/>
      <c r="AW33" s="172"/>
      <c r="AX33" s="172"/>
    </row>
    <row r="34" spans="2:50" ht="19.899999999999999" customHeight="1">
      <c r="B34" s="80" t="s">
        <v>443</v>
      </c>
      <c r="C34" s="79"/>
      <c r="D34" s="229" t="s">
        <v>28</v>
      </c>
      <c r="E34" s="229" t="s">
        <v>28</v>
      </c>
      <c r="F34" s="229" t="s">
        <v>28</v>
      </c>
      <c r="G34" s="229" t="s">
        <v>28</v>
      </c>
      <c r="H34" s="229" t="s">
        <v>28</v>
      </c>
      <c r="I34" s="229" t="s">
        <v>28</v>
      </c>
      <c r="J34" s="229" t="s">
        <v>28</v>
      </c>
      <c r="K34" s="229" t="s">
        <v>28</v>
      </c>
      <c r="L34" s="229" t="s">
        <v>28</v>
      </c>
      <c r="M34" s="229" t="s">
        <v>28</v>
      </c>
      <c r="N34" s="229" t="s">
        <v>28</v>
      </c>
      <c r="O34" s="229" t="s">
        <v>28</v>
      </c>
      <c r="P34" s="229" t="s">
        <v>28</v>
      </c>
      <c r="Q34" s="229" t="s">
        <v>28</v>
      </c>
      <c r="R34" s="229" t="s">
        <v>28</v>
      </c>
      <c r="S34" s="229" t="s">
        <v>28</v>
      </c>
      <c r="T34" s="229" t="s">
        <v>28</v>
      </c>
      <c r="U34" s="229" t="s">
        <v>28</v>
      </c>
      <c r="V34" s="229" t="s">
        <v>28</v>
      </c>
      <c r="W34" s="229" t="s">
        <v>28</v>
      </c>
      <c r="X34" s="229" t="s">
        <v>28</v>
      </c>
      <c r="Y34" s="229" t="s">
        <v>28</v>
      </c>
      <c r="Z34" s="229" t="s">
        <v>28</v>
      </c>
      <c r="AA34" s="229" t="s">
        <v>28</v>
      </c>
      <c r="AB34" s="229" t="s">
        <v>28</v>
      </c>
      <c r="AC34" s="229" t="s">
        <v>28</v>
      </c>
      <c r="AD34" s="229" t="s">
        <v>28</v>
      </c>
      <c r="AE34" s="229" t="s">
        <v>28</v>
      </c>
      <c r="AF34" s="14">
        <v>22.34</v>
      </c>
      <c r="AG34" s="14">
        <v>269.47166281699134</v>
      </c>
      <c r="AH34" s="270">
        <v>122.73434898166342</v>
      </c>
      <c r="AI34" s="172"/>
      <c r="AJ34" s="172"/>
      <c r="AK34" s="172"/>
      <c r="AL34" s="172"/>
      <c r="AM34" s="172"/>
      <c r="AN34" s="172"/>
      <c r="AO34" s="172"/>
      <c r="AP34" s="172"/>
      <c r="AQ34" s="172"/>
      <c r="AR34" s="172"/>
      <c r="AS34" s="172"/>
      <c r="AT34" s="172"/>
      <c r="AU34" s="172"/>
      <c r="AV34" s="172"/>
      <c r="AW34" s="172"/>
      <c r="AX34" s="172"/>
    </row>
    <row r="35" spans="2:50" ht="19.899999999999999" customHeight="1">
      <c r="B35" s="80" t="s">
        <v>444</v>
      </c>
      <c r="C35" s="79"/>
      <c r="D35" s="229" t="s">
        <v>28</v>
      </c>
      <c r="E35" s="229" t="s">
        <v>28</v>
      </c>
      <c r="F35" s="229" t="s">
        <v>28</v>
      </c>
      <c r="G35" s="229" t="s">
        <v>28</v>
      </c>
      <c r="H35" s="229" t="s">
        <v>28</v>
      </c>
      <c r="I35" s="229" t="s">
        <v>28</v>
      </c>
      <c r="J35" s="229" t="s">
        <v>28</v>
      </c>
      <c r="K35" s="229" t="s">
        <v>28</v>
      </c>
      <c r="L35" s="229" t="s">
        <v>28</v>
      </c>
      <c r="M35" s="229" t="s">
        <v>28</v>
      </c>
      <c r="N35" s="229" t="s">
        <v>28</v>
      </c>
      <c r="O35" s="229" t="s">
        <v>28</v>
      </c>
      <c r="P35" s="229" t="s">
        <v>28</v>
      </c>
      <c r="Q35" s="229" t="s">
        <v>28</v>
      </c>
      <c r="R35" s="229" t="s">
        <v>28</v>
      </c>
      <c r="S35" s="229" t="s">
        <v>28</v>
      </c>
      <c r="T35" s="229" t="s">
        <v>28</v>
      </c>
      <c r="U35" s="229" t="s">
        <v>28</v>
      </c>
      <c r="V35" s="229" t="s">
        <v>28</v>
      </c>
      <c r="W35" s="229" t="s">
        <v>28</v>
      </c>
      <c r="X35" s="229" t="s">
        <v>28</v>
      </c>
      <c r="Y35" s="229" t="s">
        <v>28</v>
      </c>
      <c r="Z35" s="229" t="s">
        <v>28</v>
      </c>
      <c r="AA35" s="229" t="s">
        <v>28</v>
      </c>
      <c r="AB35" s="229" t="s">
        <v>28</v>
      </c>
      <c r="AC35" s="229" t="s">
        <v>28</v>
      </c>
      <c r="AD35" s="229" t="s">
        <v>28</v>
      </c>
      <c r="AE35" s="229" t="s">
        <v>28</v>
      </c>
      <c r="AF35" s="14">
        <v>0.11</v>
      </c>
      <c r="AG35" s="14">
        <v>7.3915663599999997</v>
      </c>
      <c r="AH35" s="270">
        <v>15.351000000000001</v>
      </c>
      <c r="AI35" s="172"/>
      <c r="AJ35" s="172"/>
      <c r="AK35" s="172"/>
      <c r="AL35" s="172"/>
      <c r="AM35" s="172"/>
      <c r="AN35" s="172"/>
      <c r="AO35" s="172"/>
      <c r="AP35" s="172"/>
      <c r="AQ35" s="172"/>
      <c r="AR35" s="172"/>
      <c r="AS35" s="172"/>
      <c r="AT35" s="172"/>
      <c r="AU35" s="172"/>
      <c r="AV35" s="172"/>
      <c r="AW35" s="172"/>
      <c r="AX35" s="172"/>
    </row>
    <row r="36" spans="2:50" ht="19.899999999999999" customHeight="1">
      <c r="B36" s="80" t="s">
        <v>178</v>
      </c>
      <c r="C36" s="79"/>
      <c r="D36" s="81">
        <v>2</v>
      </c>
      <c r="E36" s="81">
        <v>84.9</v>
      </c>
      <c r="F36" s="81">
        <v>28.7</v>
      </c>
      <c r="G36" s="81">
        <v>26.9</v>
      </c>
      <c r="H36" s="81">
        <v>0.8</v>
      </c>
      <c r="I36" s="82" t="s">
        <v>28</v>
      </c>
      <c r="J36" s="81">
        <v>0.41200000000000003</v>
      </c>
      <c r="K36" s="81">
        <v>16.062000000000001</v>
      </c>
      <c r="L36" s="81">
        <v>4.681</v>
      </c>
      <c r="M36" s="81">
        <v>20.030999999999999</v>
      </c>
      <c r="N36" s="81">
        <v>29.298999999999999</v>
      </c>
      <c r="O36" s="81">
        <v>51</v>
      </c>
      <c r="P36" s="81">
        <v>34.67</v>
      </c>
      <c r="Q36" s="81">
        <v>35.283999999999999</v>
      </c>
      <c r="R36" s="81">
        <v>16.853999999999999</v>
      </c>
      <c r="S36" s="81">
        <v>5.593</v>
      </c>
      <c r="T36" s="226">
        <v>120.498</v>
      </c>
      <c r="U36" s="226">
        <v>11.384</v>
      </c>
      <c r="V36" s="226">
        <v>16.189</v>
      </c>
      <c r="W36" s="226">
        <v>35.6</v>
      </c>
      <c r="X36" s="226">
        <v>12.004</v>
      </c>
      <c r="Y36" s="226">
        <v>17.817999999999998</v>
      </c>
      <c r="Z36" s="226">
        <v>8.85</v>
      </c>
      <c r="AA36" s="226">
        <v>11.769</v>
      </c>
      <c r="AB36" s="226">
        <v>16.352</v>
      </c>
      <c r="AC36" s="226">
        <v>15.144484929999999</v>
      </c>
      <c r="AD36" s="226">
        <v>35.704000000000001</v>
      </c>
      <c r="AE36" s="226">
        <v>12.453999999999999</v>
      </c>
      <c r="AF36" s="226">
        <v>20.099</v>
      </c>
      <c r="AG36" s="226">
        <v>12.120184239999999</v>
      </c>
      <c r="AH36" s="268">
        <v>23.418502</v>
      </c>
      <c r="AI36" s="172"/>
      <c r="AJ36" s="172"/>
      <c r="AK36" s="172"/>
      <c r="AL36" s="172"/>
      <c r="AM36" s="172"/>
      <c r="AN36" s="172"/>
      <c r="AO36" s="172"/>
      <c r="AP36" s="172"/>
      <c r="AQ36" s="172"/>
      <c r="AR36" s="172"/>
      <c r="AS36" s="172"/>
      <c r="AT36" s="172"/>
      <c r="AU36" s="172"/>
      <c r="AV36" s="172"/>
      <c r="AW36" s="172"/>
      <c r="AX36" s="172"/>
    </row>
    <row r="37" spans="2:50" ht="9.75" customHeight="1">
      <c r="B37" s="80"/>
      <c r="C37" s="79"/>
      <c r="D37" s="79"/>
      <c r="E37" s="79"/>
      <c r="F37" s="79"/>
      <c r="G37" s="79"/>
      <c r="H37" s="79"/>
      <c r="I37" s="79"/>
      <c r="J37" s="79"/>
      <c r="K37" s="79"/>
      <c r="L37" s="79"/>
      <c r="M37" s="79"/>
      <c r="N37" s="81"/>
      <c r="O37" s="81"/>
      <c r="P37" s="81"/>
      <c r="Q37" s="81"/>
      <c r="R37" s="81"/>
      <c r="S37" s="81"/>
      <c r="T37" s="226"/>
      <c r="U37" s="226"/>
      <c r="V37" s="226"/>
      <c r="W37" s="226"/>
      <c r="X37" s="226"/>
      <c r="Y37" s="226"/>
      <c r="Z37" s="226"/>
      <c r="AA37" s="226"/>
      <c r="AB37" s="226"/>
      <c r="AC37" s="226"/>
      <c r="AD37" s="226"/>
      <c r="AE37" s="226"/>
      <c r="AF37" s="226"/>
      <c r="AG37" s="226"/>
      <c r="AH37" s="268"/>
      <c r="AI37" s="172"/>
      <c r="AJ37" s="172"/>
      <c r="AK37" s="172"/>
      <c r="AL37" s="172"/>
      <c r="AM37" s="172"/>
      <c r="AN37" s="172"/>
      <c r="AO37" s="172"/>
      <c r="AP37" s="172"/>
      <c r="AQ37" s="172"/>
      <c r="AR37" s="172"/>
      <c r="AS37" s="172"/>
      <c r="AT37" s="172"/>
      <c r="AU37" s="172"/>
      <c r="AV37" s="172"/>
      <c r="AW37" s="172"/>
      <c r="AX37" s="172"/>
    </row>
    <row r="38" spans="2:50" ht="9" customHeight="1">
      <c r="B38" s="80"/>
      <c r="C38" s="79"/>
      <c r="D38" s="79"/>
      <c r="E38" s="79"/>
      <c r="F38" s="79"/>
      <c r="G38" s="79"/>
      <c r="H38" s="79"/>
      <c r="I38" s="79"/>
      <c r="J38" s="79"/>
      <c r="K38" s="79"/>
      <c r="L38" s="79"/>
      <c r="M38" s="79"/>
      <c r="N38" s="81"/>
      <c r="O38" s="81"/>
      <c r="P38" s="81"/>
      <c r="Q38" s="81"/>
      <c r="R38" s="81"/>
      <c r="S38" s="81"/>
      <c r="T38" s="226"/>
      <c r="U38" s="226"/>
      <c r="V38" s="226"/>
      <c r="W38" s="226"/>
      <c r="X38" s="226"/>
      <c r="Y38" s="226"/>
      <c r="Z38" s="226"/>
      <c r="AA38" s="226"/>
      <c r="AB38" s="226"/>
      <c r="AC38" s="226"/>
      <c r="AD38" s="226"/>
      <c r="AE38" s="226"/>
      <c r="AF38" s="226"/>
      <c r="AG38" s="226"/>
      <c r="AH38" s="268"/>
      <c r="AI38" s="172"/>
      <c r="AJ38" s="172"/>
      <c r="AK38" s="172"/>
      <c r="AL38" s="172"/>
      <c r="AM38" s="172"/>
      <c r="AN38" s="172"/>
      <c r="AO38" s="172"/>
      <c r="AP38" s="172"/>
      <c r="AQ38" s="172"/>
      <c r="AR38" s="172"/>
      <c r="AS38" s="172"/>
      <c r="AT38" s="172"/>
      <c r="AU38" s="172"/>
      <c r="AV38" s="172"/>
      <c r="AW38" s="172"/>
      <c r="AX38" s="172"/>
    </row>
    <row r="39" spans="2:50" ht="19.899999999999999" customHeight="1">
      <c r="B39" s="65" t="s">
        <v>180</v>
      </c>
      <c r="C39" s="39"/>
      <c r="D39" s="43">
        <v>-20.2</v>
      </c>
      <c r="E39" s="43">
        <v>-18.5</v>
      </c>
      <c r="F39" s="43">
        <v>-41.2</v>
      </c>
      <c r="G39" s="43">
        <v>-77.400000000000006</v>
      </c>
      <c r="H39" s="43">
        <v>24.2</v>
      </c>
      <c r="I39" s="43">
        <v>174</v>
      </c>
      <c r="J39" s="43">
        <v>199.09799999999996</v>
      </c>
      <c r="K39" s="43">
        <v>41.019000000000005</v>
      </c>
      <c r="L39" s="43">
        <v>-471.14100000000008</v>
      </c>
      <c r="M39" s="43">
        <v>-214.72899999999993</v>
      </c>
      <c r="N39" s="43">
        <v>-251.02200000000016</v>
      </c>
      <c r="O39" s="43">
        <v>-452.5</v>
      </c>
      <c r="P39" s="43">
        <v>-850.75400000000013</v>
      </c>
      <c r="Q39" s="43">
        <v>-780.54900000000021</v>
      </c>
      <c r="R39" s="43">
        <v>-755.3580000000004</v>
      </c>
      <c r="S39" s="43">
        <v>-226.89800000000002</v>
      </c>
      <c r="T39" s="227">
        <v>-140.73899999999992</v>
      </c>
      <c r="U39" s="227">
        <v>27.821999999999889</v>
      </c>
      <c r="V39" s="227">
        <v>-484.09300000000007</v>
      </c>
      <c r="W39" s="227">
        <v>-937</v>
      </c>
      <c r="X39" s="227">
        <v>-800.25</v>
      </c>
      <c r="Y39" s="227">
        <v>-318.16799999999989</v>
      </c>
      <c r="Z39" s="227">
        <v>-33.097000000000094</v>
      </c>
      <c r="AA39" s="227">
        <v>-26.912999999999897</v>
      </c>
      <c r="AB39" s="227">
        <v>-456.315</v>
      </c>
      <c r="AC39" s="227">
        <v>-454.32088934000012</v>
      </c>
      <c r="AD39" s="227">
        <v>-314.81514554965406</v>
      </c>
      <c r="AE39" s="227">
        <v>140.5424902932275</v>
      </c>
      <c r="AF39" s="227">
        <v>862.2390055700007</v>
      </c>
      <c r="AG39" s="227">
        <v>1253.0779427203968</v>
      </c>
      <c r="AH39" s="240">
        <v>32.561957902772974</v>
      </c>
      <c r="AI39" s="172"/>
      <c r="AJ39" s="172"/>
      <c r="AK39" s="172"/>
      <c r="AL39" s="172"/>
      <c r="AM39" s="172"/>
      <c r="AN39" s="172"/>
      <c r="AO39" s="172"/>
      <c r="AP39" s="172"/>
      <c r="AQ39" s="172"/>
      <c r="AR39" s="172"/>
      <c r="AS39" s="172"/>
      <c r="AT39" s="172"/>
      <c r="AU39" s="172"/>
      <c r="AV39" s="172"/>
      <c r="AW39" s="172"/>
      <c r="AX39" s="172"/>
    </row>
    <row r="40" spans="2:50" ht="19.899999999999999" customHeight="1">
      <c r="B40" s="65"/>
      <c r="C40" s="39"/>
      <c r="D40" s="39"/>
      <c r="E40" s="39"/>
      <c r="F40" s="39"/>
      <c r="G40" s="39"/>
      <c r="H40" s="39"/>
      <c r="I40" s="39"/>
      <c r="J40" s="39"/>
      <c r="K40" s="39"/>
      <c r="L40" s="39"/>
      <c r="M40" s="39"/>
      <c r="N40" s="43"/>
      <c r="O40" s="43"/>
      <c r="P40" s="43"/>
      <c r="Q40" s="43"/>
      <c r="R40" s="43"/>
      <c r="S40" s="43"/>
      <c r="T40" s="227"/>
      <c r="U40" s="227"/>
      <c r="V40" s="227"/>
      <c r="W40" s="227"/>
      <c r="X40" s="227"/>
      <c r="Y40" s="227"/>
      <c r="Z40" s="227"/>
      <c r="AA40" s="227"/>
      <c r="AB40" s="227"/>
      <c r="AC40" s="227"/>
      <c r="AD40" s="227"/>
      <c r="AE40" s="227"/>
      <c r="AF40" s="227"/>
      <c r="AG40" s="227"/>
      <c r="AH40" s="240"/>
      <c r="AI40" s="172"/>
      <c r="AJ40" s="172"/>
      <c r="AK40" s="172"/>
      <c r="AL40" s="172"/>
      <c r="AM40" s="172"/>
      <c r="AN40" s="172"/>
      <c r="AO40" s="172"/>
      <c r="AP40" s="172"/>
      <c r="AQ40" s="172"/>
      <c r="AR40" s="172"/>
      <c r="AS40" s="172"/>
      <c r="AT40" s="172"/>
      <c r="AU40" s="172"/>
      <c r="AV40" s="172"/>
      <c r="AW40" s="172"/>
      <c r="AX40" s="172"/>
    </row>
    <row r="41" spans="2:50" ht="19.899999999999999" customHeight="1">
      <c r="B41" s="65" t="s">
        <v>181</v>
      </c>
      <c r="C41" s="39"/>
      <c r="D41" s="43">
        <v>7.2</v>
      </c>
      <c r="E41" s="43">
        <v>35.1</v>
      </c>
      <c r="F41" s="43">
        <v>4.8</v>
      </c>
      <c r="G41" s="43">
        <v>6.5</v>
      </c>
      <c r="H41" s="43">
        <v>47.3</v>
      </c>
      <c r="I41" s="43">
        <v>48.7</v>
      </c>
      <c r="J41" s="43">
        <v>25.599</v>
      </c>
      <c r="K41" s="43">
        <v>20.2</v>
      </c>
      <c r="L41" s="43">
        <v>20.442999999999998</v>
      </c>
      <c r="M41" s="43">
        <v>28.313000000000002</v>
      </c>
      <c r="N41" s="43">
        <v>63.51</v>
      </c>
      <c r="O41" s="43">
        <v>74.8</v>
      </c>
      <c r="P41" s="43">
        <v>39.994999999999997</v>
      </c>
      <c r="Q41" s="43">
        <v>58.622</v>
      </c>
      <c r="R41" s="43">
        <v>60.37</v>
      </c>
      <c r="S41" s="43">
        <v>69.896000000000001</v>
      </c>
      <c r="T41" s="227">
        <v>79.486999999999995</v>
      </c>
      <c r="U41" s="227">
        <v>66.150000000000006</v>
      </c>
      <c r="V41" s="227">
        <v>95.814999999999998</v>
      </c>
      <c r="W41" s="227">
        <v>91.9</v>
      </c>
      <c r="X41" s="227">
        <v>65.010999999999996</v>
      </c>
      <c r="Y41" s="227">
        <v>70.917000000000002</v>
      </c>
      <c r="Z41" s="227">
        <v>73.747</v>
      </c>
      <c r="AA41" s="227">
        <v>95.126999999999995</v>
      </c>
      <c r="AB41" s="227">
        <v>98.363</v>
      </c>
      <c r="AC41" s="227">
        <v>87.408715450000003</v>
      </c>
      <c r="AD41" s="227">
        <v>184.54</v>
      </c>
      <c r="AE41" s="227">
        <v>77.635869720000002</v>
      </c>
      <c r="AF41" s="227">
        <v>352.89400000000001</v>
      </c>
      <c r="AG41" s="227">
        <v>94.626999999999995</v>
      </c>
      <c r="AH41" s="240">
        <v>55.433346159999999</v>
      </c>
      <c r="AI41" s="172"/>
      <c r="AJ41" s="172"/>
      <c r="AK41" s="172"/>
      <c r="AL41" s="172"/>
      <c r="AM41" s="172"/>
      <c r="AN41" s="172"/>
      <c r="AO41" s="172"/>
      <c r="AP41" s="172"/>
      <c r="AQ41" s="172"/>
      <c r="AR41" s="172"/>
      <c r="AS41" s="172"/>
      <c r="AT41" s="172"/>
      <c r="AU41" s="172"/>
      <c r="AV41" s="172"/>
      <c r="AW41" s="172"/>
      <c r="AX41" s="172"/>
    </row>
    <row r="42" spans="2:50" ht="19.899999999999999" customHeight="1">
      <c r="B42" s="65"/>
      <c r="C42" s="39"/>
      <c r="D42" s="39"/>
      <c r="E42" s="39"/>
      <c r="F42" s="39"/>
      <c r="G42" s="39"/>
      <c r="H42" s="39"/>
      <c r="I42" s="39"/>
      <c r="J42" s="39"/>
      <c r="K42" s="39"/>
      <c r="L42" s="39"/>
      <c r="M42" s="39"/>
      <c r="N42" s="43"/>
      <c r="O42" s="43"/>
      <c r="P42" s="43"/>
      <c r="Q42" s="43"/>
      <c r="R42" s="43"/>
      <c r="S42" s="43"/>
      <c r="T42" s="227"/>
      <c r="U42" s="227"/>
      <c r="V42" s="227"/>
      <c r="W42" s="227"/>
      <c r="X42" s="227"/>
      <c r="Y42" s="227"/>
      <c r="Z42" s="227"/>
      <c r="AA42" s="227"/>
      <c r="AB42" s="227"/>
      <c r="AC42" s="227"/>
      <c r="AD42" s="227"/>
      <c r="AE42" s="227"/>
      <c r="AF42" s="227"/>
      <c r="AG42" s="227"/>
      <c r="AH42" s="240"/>
      <c r="AI42" s="172"/>
      <c r="AJ42" s="172"/>
      <c r="AK42" s="172"/>
      <c r="AL42" s="172"/>
      <c r="AM42" s="172"/>
      <c r="AN42" s="172"/>
      <c r="AO42" s="172"/>
      <c r="AP42" s="172"/>
      <c r="AQ42" s="172"/>
      <c r="AR42" s="172"/>
      <c r="AS42" s="172"/>
      <c r="AT42" s="172"/>
      <c r="AU42" s="172"/>
      <c r="AV42" s="172"/>
      <c r="AW42" s="172"/>
      <c r="AX42" s="172"/>
    </row>
    <row r="43" spans="2:50" ht="19.899999999999999" customHeight="1">
      <c r="B43" s="65" t="s">
        <v>182</v>
      </c>
      <c r="C43" s="39"/>
      <c r="D43" s="82" t="s">
        <v>28</v>
      </c>
      <c r="E43" s="82" t="s">
        <v>28</v>
      </c>
      <c r="F43" s="82" t="s">
        <v>28</v>
      </c>
      <c r="G43" s="82" t="s">
        <v>28</v>
      </c>
      <c r="H43" s="43">
        <v>0.8</v>
      </c>
      <c r="I43" s="82" t="s">
        <v>28</v>
      </c>
      <c r="J43" s="82" t="s">
        <v>28</v>
      </c>
      <c r="K43" s="82" t="s">
        <v>28</v>
      </c>
      <c r="L43" s="82" t="s">
        <v>28</v>
      </c>
      <c r="M43" s="82" t="s">
        <v>28</v>
      </c>
      <c r="N43" s="82" t="s">
        <v>28</v>
      </c>
      <c r="O43" s="82" t="s">
        <v>28</v>
      </c>
      <c r="P43" s="82" t="s">
        <v>28</v>
      </c>
      <c r="Q43" s="82" t="s">
        <v>28</v>
      </c>
      <c r="R43" s="82" t="s">
        <v>28</v>
      </c>
      <c r="S43" s="82" t="s">
        <v>28</v>
      </c>
      <c r="T43" s="82" t="s">
        <v>28</v>
      </c>
      <c r="U43" s="82" t="s">
        <v>28</v>
      </c>
      <c r="V43" s="82" t="s">
        <v>28</v>
      </c>
      <c r="W43" s="82" t="s">
        <v>28</v>
      </c>
      <c r="X43" s="82" t="s">
        <v>28</v>
      </c>
      <c r="Y43" s="82" t="s">
        <v>28</v>
      </c>
      <c r="Z43" s="82" t="s">
        <v>28</v>
      </c>
      <c r="AA43" s="82" t="s">
        <v>28</v>
      </c>
      <c r="AB43" s="82" t="s">
        <v>28</v>
      </c>
      <c r="AC43" s="82" t="s">
        <v>28</v>
      </c>
      <c r="AD43" s="82" t="s">
        <v>28</v>
      </c>
      <c r="AE43" s="82" t="s">
        <v>28</v>
      </c>
      <c r="AF43" s="82" t="s">
        <v>28</v>
      </c>
      <c r="AG43" s="82" t="s">
        <v>28</v>
      </c>
      <c r="AH43" s="269" t="s">
        <v>28</v>
      </c>
      <c r="AI43" s="172"/>
      <c r="AJ43" s="172"/>
      <c r="AK43" s="172"/>
      <c r="AL43" s="172"/>
      <c r="AM43" s="172"/>
      <c r="AN43" s="172"/>
      <c r="AO43" s="172"/>
      <c r="AP43" s="172"/>
      <c r="AQ43" s="172"/>
      <c r="AR43" s="172"/>
      <c r="AS43" s="172"/>
      <c r="AT43" s="172"/>
      <c r="AU43" s="172"/>
      <c r="AV43" s="172"/>
      <c r="AW43" s="172"/>
      <c r="AX43" s="172"/>
    </row>
    <row r="44" spans="2:50" ht="19.899999999999999" customHeight="1">
      <c r="B44" s="83"/>
      <c r="C44" s="84"/>
      <c r="D44" s="84"/>
      <c r="E44" s="84"/>
      <c r="F44" s="84"/>
      <c r="G44" s="84"/>
      <c r="H44" s="84"/>
      <c r="I44" s="84"/>
      <c r="J44" s="84"/>
      <c r="K44" s="84"/>
      <c r="L44" s="84"/>
      <c r="M44" s="84"/>
      <c r="N44" s="43"/>
      <c r="O44" s="43"/>
      <c r="P44" s="43"/>
      <c r="Q44" s="43"/>
      <c r="R44" s="43"/>
      <c r="S44" s="43"/>
      <c r="T44" s="227"/>
      <c r="U44" s="227"/>
      <c r="V44" s="227"/>
      <c r="W44" s="227"/>
      <c r="X44" s="227"/>
      <c r="Y44" s="227"/>
      <c r="Z44" s="227"/>
      <c r="AA44" s="227"/>
      <c r="AB44" s="227"/>
      <c r="AC44" s="227"/>
      <c r="AD44" s="227"/>
      <c r="AE44" s="227"/>
      <c r="AF44" s="227"/>
      <c r="AG44" s="227"/>
      <c r="AH44" s="240"/>
      <c r="AI44" s="172"/>
      <c r="AJ44" s="172"/>
      <c r="AK44" s="172"/>
      <c r="AL44" s="172"/>
      <c r="AM44" s="172"/>
      <c r="AN44" s="172"/>
      <c r="AO44" s="172"/>
      <c r="AP44" s="172"/>
      <c r="AQ44" s="172"/>
      <c r="AR44" s="172"/>
      <c r="AS44" s="172"/>
      <c r="AT44" s="172"/>
      <c r="AU44" s="172"/>
      <c r="AV44" s="172"/>
      <c r="AW44" s="172"/>
      <c r="AX44" s="172"/>
    </row>
    <row r="45" spans="2:50" ht="19.899999999999999" customHeight="1">
      <c r="B45" s="65" t="s">
        <v>183</v>
      </c>
      <c r="C45" s="39"/>
      <c r="D45" s="43">
        <v>16.5</v>
      </c>
      <c r="E45" s="43">
        <v>71.900000000000006</v>
      </c>
      <c r="F45" s="43">
        <v>69.400000000000006</v>
      </c>
      <c r="G45" s="43">
        <v>80.3</v>
      </c>
      <c r="H45" s="43">
        <v>87.4</v>
      </c>
      <c r="I45" s="43">
        <v>120.6</v>
      </c>
      <c r="J45" s="43">
        <v>148.37099999999998</v>
      </c>
      <c r="K45" s="43">
        <v>205.29300000000001</v>
      </c>
      <c r="L45" s="43">
        <v>258.00799999999998</v>
      </c>
      <c r="M45" s="43">
        <v>252.54200000000003</v>
      </c>
      <c r="N45" s="43">
        <v>274.33999999999997</v>
      </c>
      <c r="O45" s="43">
        <v>302</v>
      </c>
      <c r="P45" s="43">
        <v>303.92899999999997</v>
      </c>
      <c r="Q45" s="43">
        <v>283.67200000000003</v>
      </c>
      <c r="R45" s="43">
        <v>336.20699999999999</v>
      </c>
      <c r="S45" s="43">
        <v>338.38900000000001</v>
      </c>
      <c r="T45" s="227">
        <v>346.50700000000001</v>
      </c>
      <c r="U45" s="227">
        <v>386.00099999999998</v>
      </c>
      <c r="V45" s="227">
        <v>459.85700000000003</v>
      </c>
      <c r="W45" s="227">
        <v>668.6</v>
      </c>
      <c r="X45" s="227">
        <v>513.42200000000003</v>
      </c>
      <c r="Y45" s="227">
        <v>409.03100000000001</v>
      </c>
      <c r="Z45" s="227">
        <v>836.755</v>
      </c>
      <c r="AA45" s="227">
        <v>550.05600000000004</v>
      </c>
      <c r="AB45" s="227">
        <v>637.84500000000003</v>
      </c>
      <c r="AC45" s="227">
        <v>997.58068675999994</v>
      </c>
      <c r="AD45" s="227">
        <v>1101.2929999999999</v>
      </c>
      <c r="AE45" s="227">
        <v>863.66345447000003</v>
      </c>
      <c r="AF45" s="227">
        <v>750.548</v>
      </c>
      <c r="AG45" s="227">
        <v>831.44799999999998</v>
      </c>
      <c r="AH45" s="240">
        <v>774.93600000000004</v>
      </c>
      <c r="AI45" s="172"/>
      <c r="AJ45" s="172"/>
      <c r="AK45" s="172"/>
      <c r="AL45" s="172"/>
      <c r="AM45" s="172"/>
      <c r="AN45" s="172"/>
      <c r="AO45" s="172"/>
      <c r="AP45" s="172"/>
      <c r="AQ45" s="172"/>
      <c r="AR45" s="172"/>
      <c r="AS45" s="172"/>
      <c r="AT45" s="172"/>
      <c r="AU45" s="172"/>
      <c r="AV45" s="172"/>
      <c r="AW45" s="172"/>
      <c r="AX45" s="172"/>
    </row>
    <row r="46" spans="2:50" ht="19.899999999999999" customHeight="1">
      <c r="B46" s="65"/>
      <c r="C46" s="39"/>
      <c r="D46" s="39"/>
      <c r="E46" s="39"/>
      <c r="F46" s="39"/>
      <c r="G46" s="39"/>
      <c r="H46" s="39"/>
      <c r="I46" s="39"/>
      <c r="J46" s="39"/>
      <c r="K46" s="39"/>
      <c r="L46" s="39"/>
      <c r="M46" s="39"/>
      <c r="N46" s="43"/>
      <c r="O46" s="43"/>
      <c r="P46" s="43"/>
      <c r="Q46" s="43"/>
      <c r="R46" s="43"/>
      <c r="S46" s="43"/>
      <c r="T46" s="227"/>
      <c r="U46" s="227"/>
      <c r="V46" s="227"/>
      <c r="W46" s="227"/>
      <c r="X46" s="227"/>
      <c r="Y46" s="227"/>
      <c r="Z46" s="227"/>
      <c r="AA46" s="227"/>
      <c r="AB46" s="227"/>
      <c r="AC46" s="227"/>
      <c r="AD46" s="227"/>
      <c r="AE46" s="227"/>
      <c r="AF46" s="227"/>
      <c r="AG46" s="227"/>
      <c r="AH46" s="240"/>
      <c r="AI46" s="172"/>
      <c r="AJ46" s="172"/>
      <c r="AK46" s="172"/>
      <c r="AL46" s="172"/>
      <c r="AM46" s="172"/>
      <c r="AN46" s="172"/>
      <c r="AO46" s="172"/>
      <c r="AP46" s="172"/>
      <c r="AQ46" s="172"/>
      <c r="AR46" s="172"/>
      <c r="AS46" s="172"/>
      <c r="AT46" s="172"/>
      <c r="AU46" s="172"/>
      <c r="AV46" s="172"/>
      <c r="AW46" s="172"/>
      <c r="AX46" s="172"/>
    </row>
    <row r="47" spans="2:50" ht="19.899999999999999" customHeight="1">
      <c r="B47" s="65" t="s">
        <v>184</v>
      </c>
      <c r="C47" s="39"/>
      <c r="D47" s="43">
        <v>-9.3000000000000007</v>
      </c>
      <c r="E47" s="43">
        <v>-36.799999999999997</v>
      </c>
      <c r="F47" s="43">
        <v>-64.599999999999994</v>
      </c>
      <c r="G47" s="43">
        <v>-73.8</v>
      </c>
      <c r="H47" s="43">
        <v>-40.9</v>
      </c>
      <c r="I47" s="43">
        <v>-71.900000000000006</v>
      </c>
      <c r="J47" s="43">
        <v>-122.77199999999998</v>
      </c>
      <c r="K47" s="43">
        <v>-185.09300000000002</v>
      </c>
      <c r="L47" s="43">
        <v>-237.565</v>
      </c>
      <c r="M47" s="43">
        <v>-224.22900000000004</v>
      </c>
      <c r="N47" s="43">
        <v>-210.83</v>
      </c>
      <c r="O47" s="43">
        <v>-227.2</v>
      </c>
      <c r="P47" s="43">
        <v>-263.93399999999997</v>
      </c>
      <c r="Q47" s="43">
        <v>-225.05</v>
      </c>
      <c r="R47" s="43">
        <v>-275.83699999999999</v>
      </c>
      <c r="S47" s="43">
        <v>-268.49299999999999</v>
      </c>
      <c r="T47" s="227">
        <v>-267.02</v>
      </c>
      <c r="U47" s="227">
        <v>-319.851</v>
      </c>
      <c r="V47" s="227">
        <v>-364.04200000000003</v>
      </c>
      <c r="W47" s="227">
        <v>-576.70000000000005</v>
      </c>
      <c r="X47" s="227">
        <v>-448.41100000000006</v>
      </c>
      <c r="Y47" s="227">
        <v>-338.11399999999998</v>
      </c>
      <c r="Z47" s="227">
        <v>-763.00800000000004</v>
      </c>
      <c r="AA47" s="227">
        <v>-454.92899999999997</v>
      </c>
      <c r="AB47" s="227">
        <v>-539.48199999999997</v>
      </c>
      <c r="AC47" s="227">
        <v>-910.17197131</v>
      </c>
      <c r="AD47" s="227">
        <v>-916.75299999999993</v>
      </c>
      <c r="AE47" s="227">
        <v>-786.02758475000007</v>
      </c>
      <c r="AF47" s="227">
        <v>-397.654</v>
      </c>
      <c r="AG47" s="227">
        <v>-736.82100000000003</v>
      </c>
      <c r="AH47" s="240">
        <v>-719.50265383999999</v>
      </c>
      <c r="AI47" s="172"/>
      <c r="AJ47" s="172"/>
      <c r="AK47" s="172"/>
      <c r="AL47" s="172"/>
      <c r="AM47" s="172"/>
      <c r="AN47" s="172"/>
      <c r="AO47" s="172"/>
      <c r="AP47" s="172"/>
      <c r="AQ47" s="172"/>
      <c r="AR47" s="172"/>
      <c r="AS47" s="172"/>
      <c r="AT47" s="172"/>
      <c r="AU47" s="172"/>
      <c r="AV47" s="172"/>
      <c r="AW47" s="172"/>
      <c r="AX47" s="172"/>
    </row>
    <row r="48" spans="2:50" ht="19.899999999999999" customHeight="1">
      <c r="B48" s="80"/>
      <c r="C48" s="79"/>
      <c r="D48" s="79"/>
      <c r="E48" s="79"/>
      <c r="F48" s="79"/>
      <c r="G48" s="79"/>
      <c r="H48" s="79"/>
      <c r="I48" s="79"/>
      <c r="J48" s="79"/>
      <c r="K48" s="79"/>
      <c r="L48" s="79"/>
      <c r="M48" s="79"/>
      <c r="N48" s="81"/>
      <c r="O48" s="81"/>
      <c r="P48" s="81"/>
      <c r="Q48" s="81"/>
      <c r="R48" s="81"/>
      <c r="S48" s="81"/>
      <c r="T48" s="226"/>
      <c r="U48" s="226"/>
      <c r="V48" s="226"/>
      <c r="W48" s="226"/>
      <c r="X48" s="226"/>
      <c r="Y48" s="226"/>
      <c r="Z48" s="226"/>
      <c r="AA48" s="226"/>
      <c r="AB48" s="226"/>
      <c r="AC48" s="226"/>
      <c r="AD48" s="226"/>
      <c r="AE48" s="226"/>
      <c r="AF48" s="226"/>
      <c r="AG48" s="226"/>
      <c r="AH48" s="268"/>
      <c r="AI48" s="172"/>
      <c r="AJ48" s="172"/>
      <c r="AK48" s="172"/>
      <c r="AL48" s="172"/>
      <c r="AM48" s="172"/>
      <c r="AN48" s="172"/>
      <c r="AO48" s="172"/>
      <c r="AP48" s="172"/>
      <c r="AQ48" s="172"/>
      <c r="AR48" s="172"/>
      <c r="AS48" s="172"/>
      <c r="AT48" s="172"/>
      <c r="AU48" s="172"/>
      <c r="AV48" s="172"/>
      <c r="AW48" s="172"/>
      <c r="AX48" s="172"/>
    </row>
    <row r="49" spans="2:50" ht="19.899999999999999" customHeight="1">
      <c r="B49" s="65" t="s">
        <v>317</v>
      </c>
      <c r="C49" s="39"/>
      <c r="D49" s="43">
        <v>-29.5</v>
      </c>
      <c r="E49" s="43">
        <v>-55.3</v>
      </c>
      <c r="F49" s="43">
        <v>-105.8</v>
      </c>
      <c r="G49" s="43">
        <v>-151.19999999999999</v>
      </c>
      <c r="H49" s="43">
        <v>-16.7</v>
      </c>
      <c r="I49" s="43">
        <v>102.1</v>
      </c>
      <c r="J49" s="43">
        <v>76.325999999999979</v>
      </c>
      <c r="K49" s="43">
        <v>-144.07400000000001</v>
      </c>
      <c r="L49" s="43">
        <v>-708.70600000000013</v>
      </c>
      <c r="M49" s="43">
        <v>-438.95799999999997</v>
      </c>
      <c r="N49" s="43">
        <v>-461.85200000000015</v>
      </c>
      <c r="O49" s="43">
        <v>-679.7</v>
      </c>
      <c r="P49" s="43">
        <v>-1114.6880000000001</v>
      </c>
      <c r="Q49" s="43">
        <v>-1005.5990000000002</v>
      </c>
      <c r="R49" s="43">
        <v>-1031.1949999999999</v>
      </c>
      <c r="S49" s="43">
        <v>-495.39100000000002</v>
      </c>
      <c r="T49" s="227">
        <v>-407.7589999999999</v>
      </c>
      <c r="U49" s="227">
        <v>-292.02900000000011</v>
      </c>
      <c r="V49" s="227">
        <v>-848.13499999999999</v>
      </c>
      <c r="W49" s="227">
        <v>-1513.7</v>
      </c>
      <c r="X49" s="227">
        <v>-1248.6610000000001</v>
      </c>
      <c r="Y49" s="227">
        <v>-656.28200000000004</v>
      </c>
      <c r="Z49" s="227">
        <v>-796.10500000000002</v>
      </c>
      <c r="AA49" s="227">
        <v>-481.84199999999998</v>
      </c>
      <c r="AB49" s="227">
        <v>-995.79700000000003</v>
      </c>
      <c r="AC49" s="227">
        <v>-1364.4928606500002</v>
      </c>
      <c r="AD49" s="227">
        <v>-1231.568145549654</v>
      </c>
      <c r="AE49" s="227">
        <v>-645.48509445677257</v>
      </c>
      <c r="AF49" s="227">
        <v>464.5850055700007</v>
      </c>
      <c r="AG49" s="227">
        <v>516.25694272039675</v>
      </c>
      <c r="AH49" s="240">
        <v>-686.94069593722702</v>
      </c>
      <c r="AI49" s="172"/>
      <c r="AJ49" s="172"/>
      <c r="AK49" s="172"/>
      <c r="AL49" s="172"/>
      <c r="AM49" s="172"/>
      <c r="AN49" s="172"/>
      <c r="AO49" s="172"/>
      <c r="AP49" s="172"/>
      <c r="AQ49" s="172"/>
      <c r="AR49" s="172"/>
      <c r="AS49" s="172"/>
      <c r="AT49" s="172"/>
      <c r="AU49" s="172"/>
      <c r="AV49" s="172"/>
      <c r="AW49" s="172"/>
      <c r="AX49" s="172"/>
    </row>
    <row r="50" spans="2:50" ht="19.899999999999999" customHeight="1">
      <c r="B50" s="65"/>
      <c r="C50" s="39"/>
      <c r="D50" s="39"/>
      <c r="E50" s="39"/>
      <c r="F50" s="39"/>
      <c r="G50" s="39"/>
      <c r="H50" s="39"/>
      <c r="I50" s="39"/>
      <c r="J50" s="39"/>
      <c r="K50" s="39"/>
      <c r="L50" s="39"/>
      <c r="M50" s="39"/>
      <c r="N50" s="81"/>
      <c r="O50" s="81"/>
      <c r="P50" s="81"/>
      <c r="Q50" s="81"/>
      <c r="R50" s="81"/>
      <c r="S50" s="81"/>
      <c r="T50" s="226"/>
      <c r="U50" s="226"/>
      <c r="V50" s="226"/>
      <c r="W50" s="226"/>
      <c r="X50" s="226"/>
      <c r="Y50" s="226"/>
      <c r="Z50" s="226"/>
      <c r="AA50" s="226"/>
      <c r="AB50" s="226"/>
      <c r="AC50" s="226"/>
      <c r="AD50" s="226"/>
      <c r="AE50" s="226"/>
      <c r="AF50" s="226"/>
      <c r="AG50" s="226"/>
      <c r="AH50" s="268"/>
      <c r="AI50" s="172"/>
      <c r="AJ50" s="172"/>
      <c r="AK50" s="172"/>
      <c r="AL50" s="172"/>
      <c r="AM50" s="172"/>
      <c r="AN50" s="172"/>
      <c r="AO50" s="172"/>
      <c r="AP50" s="172"/>
      <c r="AQ50" s="172"/>
      <c r="AR50" s="172"/>
      <c r="AS50" s="172"/>
      <c r="AT50" s="172"/>
      <c r="AU50" s="172"/>
      <c r="AV50" s="172"/>
      <c r="AW50" s="172"/>
      <c r="AX50" s="172"/>
    </row>
    <row r="51" spans="2:50" ht="19.899999999999999" customHeight="1">
      <c r="B51" s="65" t="s">
        <v>185</v>
      </c>
      <c r="C51" s="39"/>
      <c r="D51" s="82" t="s">
        <v>28</v>
      </c>
      <c r="E51" s="82" t="s">
        <v>28</v>
      </c>
      <c r="F51" s="82" t="s">
        <v>28</v>
      </c>
      <c r="G51" s="82" t="s">
        <v>28</v>
      </c>
      <c r="H51" s="43">
        <v>53.7</v>
      </c>
      <c r="I51" s="43">
        <v>84.7</v>
      </c>
      <c r="J51" s="43">
        <v>114</v>
      </c>
      <c r="K51" s="43">
        <v>-40.799999999999997</v>
      </c>
      <c r="L51" s="43">
        <v>-35.6</v>
      </c>
      <c r="M51" s="43">
        <v>0.20200000000000001</v>
      </c>
      <c r="N51" s="43">
        <v>-0.86899999999999999</v>
      </c>
      <c r="O51" s="229">
        <v>0</v>
      </c>
      <c r="P51" s="229">
        <v>0</v>
      </c>
      <c r="Q51" s="229">
        <v>0</v>
      </c>
      <c r="R51" s="229">
        <v>0</v>
      </c>
      <c r="S51" s="229">
        <v>0</v>
      </c>
      <c r="T51" s="229">
        <v>0</v>
      </c>
      <c r="U51" s="229">
        <v>0</v>
      </c>
      <c r="V51" s="229">
        <v>0</v>
      </c>
      <c r="W51" s="229">
        <v>0</v>
      </c>
      <c r="X51" s="229">
        <v>0</v>
      </c>
      <c r="Y51" s="229">
        <v>0</v>
      </c>
      <c r="Z51" s="229">
        <v>0</v>
      </c>
      <c r="AA51" s="229">
        <v>0</v>
      </c>
      <c r="AB51" s="229">
        <v>0</v>
      </c>
      <c r="AC51" s="229">
        <v>0</v>
      </c>
      <c r="AD51" s="229">
        <v>0</v>
      </c>
      <c r="AE51" s="229">
        <v>0</v>
      </c>
      <c r="AF51" s="229">
        <v>0</v>
      </c>
      <c r="AG51" s="229">
        <v>0</v>
      </c>
      <c r="AH51" s="229">
        <v>0</v>
      </c>
      <c r="AI51" s="172"/>
      <c r="AJ51" s="172"/>
      <c r="AK51" s="172"/>
      <c r="AL51" s="172"/>
      <c r="AM51" s="172"/>
      <c r="AN51" s="172"/>
      <c r="AO51" s="172"/>
      <c r="AP51" s="172"/>
      <c r="AQ51" s="172"/>
      <c r="AR51" s="172"/>
      <c r="AS51" s="172"/>
      <c r="AT51" s="172"/>
      <c r="AU51" s="172"/>
      <c r="AV51" s="172"/>
      <c r="AW51" s="172"/>
      <c r="AX51" s="172"/>
    </row>
    <row r="52" spans="2:50" ht="19.899999999999999" customHeight="1">
      <c r="B52" s="80" t="s">
        <v>186</v>
      </c>
      <c r="C52" s="79"/>
      <c r="D52" s="82" t="s">
        <v>28</v>
      </c>
      <c r="E52" s="82" t="s">
        <v>28</v>
      </c>
      <c r="F52" s="82" t="s">
        <v>28</v>
      </c>
      <c r="G52" s="82" t="s">
        <v>28</v>
      </c>
      <c r="H52" s="81">
        <v>53.7</v>
      </c>
      <c r="I52" s="81">
        <v>35.799999999999997</v>
      </c>
      <c r="J52" s="82" t="s">
        <v>28</v>
      </c>
      <c r="K52" s="82" t="s">
        <v>28</v>
      </c>
      <c r="L52" s="82" t="s">
        <v>28</v>
      </c>
      <c r="M52" s="82" t="s">
        <v>28</v>
      </c>
      <c r="N52" s="82" t="s">
        <v>28</v>
      </c>
      <c r="O52" s="229">
        <v>0</v>
      </c>
      <c r="P52" s="229">
        <v>0</v>
      </c>
      <c r="Q52" s="229">
        <v>0</v>
      </c>
      <c r="R52" s="229">
        <v>0</v>
      </c>
      <c r="S52" s="229">
        <v>0</v>
      </c>
      <c r="T52" s="229">
        <v>0</v>
      </c>
      <c r="U52" s="229">
        <v>0</v>
      </c>
      <c r="V52" s="229">
        <v>0</v>
      </c>
      <c r="W52" s="229">
        <v>0</v>
      </c>
      <c r="X52" s="229">
        <v>0</v>
      </c>
      <c r="Y52" s="229">
        <v>0</v>
      </c>
      <c r="Z52" s="229">
        <v>0</v>
      </c>
      <c r="AA52" s="229">
        <v>0</v>
      </c>
      <c r="AB52" s="229">
        <v>0</v>
      </c>
      <c r="AC52" s="229">
        <v>0</v>
      </c>
      <c r="AD52" s="229">
        <v>0</v>
      </c>
      <c r="AE52" s="229">
        <v>0</v>
      </c>
      <c r="AF52" s="229">
        <v>0</v>
      </c>
      <c r="AG52" s="229">
        <v>0</v>
      </c>
      <c r="AH52" s="229">
        <v>0</v>
      </c>
      <c r="AI52" s="172"/>
      <c r="AJ52" s="172"/>
      <c r="AK52" s="172"/>
      <c r="AL52" s="172"/>
      <c r="AM52" s="172"/>
      <c r="AN52" s="172"/>
      <c r="AO52" s="172"/>
      <c r="AP52" s="172"/>
      <c r="AQ52" s="172"/>
      <c r="AR52" s="172"/>
      <c r="AS52" s="172"/>
      <c r="AT52" s="172"/>
      <c r="AU52" s="172"/>
      <c r="AV52" s="172"/>
      <c r="AW52" s="172"/>
      <c r="AX52" s="172"/>
    </row>
    <row r="53" spans="2:50" ht="19.899999999999999" customHeight="1">
      <c r="B53" s="80" t="s">
        <v>187</v>
      </c>
      <c r="C53" s="79"/>
      <c r="D53" s="82" t="s">
        <v>28</v>
      </c>
      <c r="E53" s="82" t="s">
        <v>28</v>
      </c>
      <c r="F53" s="82" t="s">
        <v>28</v>
      </c>
      <c r="G53" s="82" t="s">
        <v>28</v>
      </c>
      <c r="H53" s="82" t="s">
        <v>28</v>
      </c>
      <c r="I53" s="81">
        <v>48.9</v>
      </c>
      <c r="J53" s="81">
        <v>114</v>
      </c>
      <c r="K53" s="81">
        <v>-40.799999999999997</v>
      </c>
      <c r="L53" s="81">
        <v>41.4</v>
      </c>
      <c r="M53" s="81">
        <v>0.20200000000000001</v>
      </c>
      <c r="N53" s="81">
        <v>-0.86899999999999999</v>
      </c>
      <c r="O53" s="229">
        <v>0</v>
      </c>
      <c r="P53" s="229">
        <v>0</v>
      </c>
      <c r="Q53" s="229">
        <v>0</v>
      </c>
      <c r="R53" s="229">
        <v>0</v>
      </c>
      <c r="S53" s="229">
        <v>0</v>
      </c>
      <c r="T53" s="229">
        <v>0</v>
      </c>
      <c r="U53" s="229">
        <v>0</v>
      </c>
      <c r="V53" s="229">
        <v>0</v>
      </c>
      <c r="W53" s="229">
        <v>0</v>
      </c>
      <c r="X53" s="229">
        <v>0</v>
      </c>
      <c r="Y53" s="229">
        <v>0</v>
      </c>
      <c r="Z53" s="229">
        <v>0</v>
      </c>
      <c r="AA53" s="229">
        <v>0</v>
      </c>
      <c r="AB53" s="229">
        <v>0</v>
      </c>
      <c r="AC53" s="229">
        <v>0</v>
      </c>
      <c r="AD53" s="229">
        <v>0</v>
      </c>
      <c r="AE53" s="229">
        <v>0</v>
      </c>
      <c r="AF53" s="229">
        <v>0</v>
      </c>
      <c r="AG53" s="229">
        <v>0</v>
      </c>
      <c r="AH53" s="229">
        <v>0</v>
      </c>
      <c r="AI53" s="172"/>
      <c r="AJ53" s="172"/>
      <c r="AK53" s="172"/>
      <c r="AL53" s="172"/>
      <c r="AM53" s="172"/>
      <c r="AN53" s="172"/>
      <c r="AO53" s="172"/>
      <c r="AP53" s="172"/>
      <c r="AQ53" s="172"/>
      <c r="AR53" s="172"/>
      <c r="AS53" s="172"/>
      <c r="AT53" s="172"/>
      <c r="AU53" s="172"/>
      <c r="AV53" s="172"/>
      <c r="AW53" s="172"/>
      <c r="AX53" s="172"/>
    </row>
    <row r="54" spans="2:50" ht="19.899999999999999" customHeight="1">
      <c r="B54" s="80" t="s">
        <v>318</v>
      </c>
      <c r="C54" s="79"/>
      <c r="D54" s="82" t="s">
        <v>28</v>
      </c>
      <c r="E54" s="82" t="s">
        <v>28</v>
      </c>
      <c r="F54" s="82" t="s">
        <v>28</v>
      </c>
      <c r="G54" s="82" t="s">
        <v>28</v>
      </c>
      <c r="H54" s="82" t="s">
        <v>28</v>
      </c>
      <c r="I54" s="82" t="s">
        <v>28</v>
      </c>
      <c r="J54" s="82" t="s">
        <v>28</v>
      </c>
      <c r="K54" s="82" t="s">
        <v>28</v>
      </c>
      <c r="L54" s="81">
        <v>77</v>
      </c>
      <c r="M54" s="82" t="s">
        <v>28</v>
      </c>
      <c r="N54" s="82" t="s">
        <v>28</v>
      </c>
      <c r="O54" s="229">
        <v>0</v>
      </c>
      <c r="P54" s="229">
        <v>0</v>
      </c>
      <c r="Q54" s="229">
        <v>0</v>
      </c>
      <c r="R54" s="229">
        <v>0</v>
      </c>
      <c r="S54" s="229">
        <v>0</v>
      </c>
      <c r="T54" s="229">
        <v>0</v>
      </c>
      <c r="U54" s="229">
        <v>0</v>
      </c>
      <c r="V54" s="229">
        <v>0</v>
      </c>
      <c r="W54" s="229">
        <v>0</v>
      </c>
      <c r="X54" s="229">
        <v>0</v>
      </c>
      <c r="Y54" s="229">
        <v>0</v>
      </c>
      <c r="Z54" s="229">
        <v>0</v>
      </c>
      <c r="AA54" s="229">
        <v>0</v>
      </c>
      <c r="AB54" s="229">
        <v>0</v>
      </c>
      <c r="AC54" s="229">
        <v>0</v>
      </c>
      <c r="AD54" s="229">
        <v>0</v>
      </c>
      <c r="AE54" s="229">
        <v>0</v>
      </c>
      <c r="AF54" s="229">
        <v>0</v>
      </c>
      <c r="AG54" s="229">
        <v>0</v>
      </c>
      <c r="AH54" s="229">
        <v>0</v>
      </c>
      <c r="AI54" s="172"/>
      <c r="AJ54" s="172"/>
      <c r="AK54" s="172"/>
      <c r="AL54" s="172"/>
      <c r="AM54" s="172"/>
      <c r="AN54" s="172"/>
      <c r="AO54" s="172"/>
      <c r="AP54" s="172"/>
      <c r="AQ54" s="172"/>
      <c r="AR54" s="172"/>
      <c r="AS54" s="172"/>
      <c r="AT54" s="172"/>
      <c r="AU54" s="172"/>
      <c r="AV54" s="172"/>
      <c r="AW54" s="172"/>
      <c r="AX54" s="172"/>
    </row>
    <row r="55" spans="2:50" ht="19.899999999999999" customHeight="1">
      <c r="B55" s="80"/>
      <c r="C55" s="79"/>
      <c r="D55" s="79"/>
      <c r="E55" s="79"/>
      <c r="F55" s="79"/>
      <c r="G55" s="79"/>
      <c r="H55" s="79"/>
      <c r="I55" s="79"/>
      <c r="J55" s="79"/>
      <c r="K55" s="79"/>
      <c r="L55" s="79"/>
      <c r="M55" s="79"/>
      <c r="N55" s="81"/>
      <c r="O55" s="81"/>
      <c r="P55" s="81"/>
      <c r="Q55" s="81"/>
      <c r="R55" s="81"/>
      <c r="S55" s="81"/>
      <c r="T55" s="226"/>
      <c r="U55" s="226"/>
      <c r="V55" s="226"/>
      <c r="W55" s="226"/>
      <c r="X55" s="226"/>
      <c r="Y55" s="226"/>
      <c r="Z55" s="226"/>
      <c r="AA55" s="226"/>
      <c r="AB55" s="226"/>
      <c r="AC55" s="226"/>
      <c r="AD55" s="226"/>
      <c r="AE55" s="226"/>
      <c r="AF55" s="226"/>
      <c r="AG55" s="226"/>
      <c r="AH55" s="268"/>
      <c r="AI55" s="172"/>
      <c r="AJ55" s="172"/>
      <c r="AK55" s="172"/>
      <c r="AL55" s="172"/>
      <c r="AM55" s="172"/>
      <c r="AN55" s="172"/>
      <c r="AO55" s="172"/>
      <c r="AP55" s="172"/>
      <c r="AQ55" s="172"/>
      <c r="AR55" s="172"/>
      <c r="AS55" s="172"/>
      <c r="AT55" s="172"/>
      <c r="AU55" s="172"/>
      <c r="AV55" s="172"/>
      <c r="AW55" s="172"/>
      <c r="AX55" s="172"/>
    </row>
    <row r="56" spans="2:50" ht="19.899999999999999" customHeight="1">
      <c r="B56" s="65" t="s">
        <v>188</v>
      </c>
      <c r="C56" s="39"/>
      <c r="D56" s="43">
        <v>-29.5</v>
      </c>
      <c r="E56" s="43">
        <v>-55.3</v>
      </c>
      <c r="F56" s="43">
        <v>-105.8</v>
      </c>
      <c r="G56" s="43">
        <v>-151.19999999999999</v>
      </c>
      <c r="H56" s="43">
        <v>-70.400000000000006</v>
      </c>
      <c r="I56" s="43">
        <v>17.399999999999999</v>
      </c>
      <c r="J56" s="43">
        <v>-37.674000000000021</v>
      </c>
      <c r="K56" s="43">
        <v>-103.27400000000002</v>
      </c>
      <c r="L56" s="43">
        <v>-673.10600000000011</v>
      </c>
      <c r="M56" s="43">
        <v>-439.16</v>
      </c>
      <c r="N56" s="43">
        <v>-460.98300000000012</v>
      </c>
      <c r="O56" s="43">
        <v>-679.7</v>
      </c>
      <c r="P56" s="43">
        <v>-1114.6880000000001</v>
      </c>
      <c r="Q56" s="43">
        <v>-1005.5990000000002</v>
      </c>
      <c r="R56" s="43">
        <v>-1031.1949999999999</v>
      </c>
      <c r="S56" s="43">
        <v>-495.39100000000002</v>
      </c>
      <c r="T56" s="43">
        <v>-407.7589999999999</v>
      </c>
      <c r="U56" s="43">
        <v>-292.02900000000011</v>
      </c>
      <c r="V56" s="43">
        <v>-848.13499999999999</v>
      </c>
      <c r="W56" s="43">
        <v>-1513.7</v>
      </c>
      <c r="X56" s="43">
        <v>-1248.6610000000001</v>
      </c>
      <c r="Y56" s="43">
        <v>-656.28200000000004</v>
      </c>
      <c r="Z56" s="43">
        <v>-796.10500000000002</v>
      </c>
      <c r="AA56" s="43">
        <v>-481.84199999999998</v>
      </c>
      <c r="AB56" s="43">
        <v>-995.79700000000003</v>
      </c>
      <c r="AC56" s="43">
        <v>-1364.4928606500002</v>
      </c>
      <c r="AD56" s="43">
        <v>-1231.568145549654</v>
      </c>
      <c r="AE56" s="43">
        <v>-645.48509445677257</v>
      </c>
      <c r="AF56" s="43">
        <v>464.5850055700007</v>
      </c>
      <c r="AG56" s="43">
        <v>516.25694272039675</v>
      </c>
      <c r="AH56" s="240">
        <v>-686.94069593722702</v>
      </c>
      <c r="AI56" s="172"/>
      <c r="AJ56" s="172"/>
      <c r="AK56" s="172"/>
      <c r="AL56" s="172"/>
      <c r="AM56" s="172"/>
      <c r="AN56" s="172"/>
      <c r="AO56" s="172"/>
      <c r="AP56" s="172"/>
      <c r="AQ56" s="172"/>
      <c r="AR56" s="172"/>
      <c r="AS56" s="172"/>
      <c r="AT56" s="172"/>
      <c r="AU56" s="172"/>
      <c r="AV56" s="172"/>
      <c r="AW56" s="172"/>
      <c r="AX56" s="172"/>
    </row>
    <row r="57" spans="2:50" ht="10.5" customHeight="1" thickBot="1">
      <c r="B57" s="85"/>
      <c r="C57" s="86"/>
      <c r="D57" s="86"/>
      <c r="E57" s="86"/>
      <c r="F57" s="86"/>
      <c r="G57" s="86"/>
      <c r="H57" s="86"/>
      <c r="I57" s="86"/>
      <c r="J57" s="86"/>
      <c r="K57" s="86"/>
      <c r="L57" s="86"/>
      <c r="M57" s="86"/>
      <c r="N57" s="86"/>
      <c r="O57" s="86"/>
      <c r="P57" s="86"/>
      <c r="Q57" s="86"/>
      <c r="R57" s="86"/>
      <c r="S57" s="86"/>
      <c r="T57" s="87"/>
      <c r="U57" s="87"/>
      <c r="V57" s="87"/>
      <c r="W57" s="87"/>
      <c r="X57" s="87"/>
      <c r="Y57" s="87"/>
      <c r="Z57" s="87"/>
      <c r="AA57" s="87"/>
      <c r="AB57" s="87"/>
      <c r="AC57" s="87"/>
      <c r="AD57" s="87"/>
      <c r="AE57" s="87"/>
      <c r="AF57" s="87"/>
      <c r="AG57" s="87"/>
      <c r="AH57" s="87"/>
    </row>
    <row r="58" spans="2:50" ht="18" customHeight="1">
      <c r="B58" s="51" t="s">
        <v>268</v>
      </c>
      <c r="C58" s="64" t="s">
        <v>301</v>
      </c>
      <c r="D58" s="88"/>
      <c r="E58" s="88"/>
      <c r="F58" s="88"/>
      <c r="G58" s="88"/>
      <c r="H58" s="88"/>
      <c r="I58" s="88"/>
      <c r="J58" s="88"/>
      <c r="K58" s="88"/>
      <c r="L58" s="88"/>
      <c r="M58" s="88"/>
      <c r="N58" s="88"/>
      <c r="O58" s="88"/>
      <c r="P58" s="88"/>
      <c r="Q58" s="88"/>
      <c r="R58" s="88"/>
      <c r="S58" s="88"/>
      <c r="T58" s="42"/>
      <c r="U58" s="42"/>
      <c r="V58" s="42"/>
      <c r="W58" s="42"/>
      <c r="X58" s="42"/>
    </row>
    <row r="59" spans="2:50" ht="18" customHeight="1">
      <c r="D59" s="64"/>
      <c r="E59" s="64"/>
      <c r="F59" s="64"/>
      <c r="G59" s="64"/>
      <c r="H59" s="64"/>
      <c r="I59" s="64"/>
      <c r="J59" s="64"/>
      <c r="K59" s="64"/>
      <c r="L59" s="64"/>
      <c r="M59" s="79"/>
    </row>
    <row r="60" spans="2:50" ht="18" customHeight="1">
      <c r="B60" s="79"/>
      <c r="C60" s="66"/>
      <c r="D60" s="66"/>
      <c r="E60" s="66"/>
      <c r="F60" s="66"/>
      <c r="G60" s="66"/>
      <c r="H60" s="66"/>
      <c r="I60" s="66"/>
      <c r="J60" s="66"/>
      <c r="K60" s="66"/>
      <c r="L60" s="66"/>
      <c r="M60" s="79"/>
    </row>
    <row r="61" spans="2:50" ht="19.899999999999999" customHeight="1">
      <c r="B61" s="79"/>
      <c r="C61" s="66"/>
      <c r="D61" s="66"/>
      <c r="E61" s="66"/>
      <c r="F61" s="66"/>
      <c r="G61" s="66"/>
      <c r="H61" s="66"/>
      <c r="I61" s="66"/>
      <c r="J61" s="66"/>
      <c r="K61" s="66"/>
      <c r="L61" s="66"/>
      <c r="M61" s="79"/>
      <c r="T61" s="172"/>
    </row>
    <row r="62" spans="2:50" ht="19.899999999999999" customHeight="1">
      <c r="C62" s="66"/>
      <c r="D62" s="66"/>
      <c r="E62" s="66"/>
      <c r="F62" s="66"/>
      <c r="G62" s="66"/>
      <c r="H62" s="66"/>
      <c r="I62" s="66"/>
      <c r="J62" s="66"/>
      <c r="K62" s="66"/>
      <c r="L62" s="66"/>
    </row>
    <row r="63" spans="2:50" ht="19.899999999999999" customHeight="1">
      <c r="C63" s="66"/>
      <c r="D63" s="66"/>
      <c r="E63" s="66"/>
      <c r="F63" s="66"/>
      <c r="G63" s="66"/>
      <c r="H63" s="66"/>
      <c r="I63" s="66"/>
      <c r="J63" s="66"/>
      <c r="K63" s="66"/>
      <c r="L63" s="66"/>
      <c r="T63" s="172"/>
      <c r="U63" s="172"/>
      <c r="V63" s="172"/>
      <c r="W63" s="172"/>
      <c r="X63" s="172"/>
      <c r="Y63" s="172"/>
      <c r="Z63" s="172"/>
      <c r="AA63" s="172"/>
      <c r="AB63" s="172"/>
      <c r="AC63" s="172"/>
      <c r="AD63" s="172"/>
      <c r="AE63" s="172"/>
      <c r="AF63" s="172"/>
    </row>
    <row r="64" spans="2:50" ht="19.899999999999999" customHeight="1">
      <c r="C64" s="66"/>
      <c r="D64" s="66"/>
      <c r="E64" s="66"/>
      <c r="F64" s="66"/>
      <c r="G64" s="66"/>
      <c r="H64" s="66"/>
      <c r="I64" s="66"/>
      <c r="J64" s="66"/>
      <c r="K64" s="66"/>
      <c r="L64" s="66"/>
      <c r="T64" s="172"/>
      <c r="U64" s="172"/>
      <c r="V64" s="172"/>
      <c r="W64" s="172"/>
      <c r="X64" s="172"/>
      <c r="Y64" s="172"/>
      <c r="Z64" s="172"/>
      <c r="AA64" s="172"/>
      <c r="AB64" s="172"/>
      <c r="AC64" s="172"/>
      <c r="AD64" s="172"/>
      <c r="AE64" s="172"/>
      <c r="AF64" s="172"/>
    </row>
    <row r="65" spans="3:32" ht="19.899999999999999" customHeight="1">
      <c r="C65" s="66"/>
      <c r="D65" s="66"/>
      <c r="E65" s="66"/>
      <c r="F65" s="66"/>
      <c r="G65" s="66"/>
      <c r="H65" s="66"/>
      <c r="I65" s="66"/>
      <c r="J65" s="66"/>
      <c r="K65" s="66"/>
      <c r="L65" s="66"/>
      <c r="T65" s="172"/>
      <c r="U65" s="172"/>
      <c r="V65" s="172"/>
      <c r="W65" s="172"/>
      <c r="X65" s="172"/>
      <c r="Y65" s="172"/>
      <c r="Z65" s="172"/>
      <c r="AA65" s="172"/>
      <c r="AB65" s="172"/>
      <c r="AC65" s="172"/>
      <c r="AD65" s="172"/>
      <c r="AE65" s="172"/>
      <c r="AF65" s="172"/>
    </row>
    <row r="66" spans="3:32" ht="19.899999999999999" customHeight="1">
      <c r="C66" s="66"/>
      <c r="D66" s="66"/>
      <c r="E66" s="66"/>
      <c r="F66" s="66"/>
      <c r="G66" s="66"/>
      <c r="H66" s="66"/>
      <c r="I66" s="66"/>
      <c r="J66" s="66"/>
      <c r="K66" s="66"/>
      <c r="L66" s="66"/>
      <c r="T66" s="172"/>
      <c r="U66" s="172"/>
      <c r="V66" s="172"/>
      <c r="W66" s="172"/>
      <c r="X66" s="172"/>
      <c r="Y66" s="172"/>
      <c r="Z66" s="172"/>
      <c r="AA66" s="172"/>
      <c r="AB66" s="172"/>
      <c r="AC66" s="172"/>
      <c r="AD66" s="172"/>
      <c r="AE66" s="172"/>
      <c r="AF66" s="172"/>
    </row>
    <row r="67" spans="3:32" ht="19.899999999999999" customHeight="1">
      <c r="C67" s="50"/>
      <c r="D67" s="50"/>
      <c r="E67" s="50"/>
      <c r="F67" s="50"/>
      <c r="G67" s="50"/>
      <c r="H67" s="50"/>
      <c r="I67" s="50"/>
      <c r="J67" s="50"/>
      <c r="K67" s="50"/>
      <c r="L67" s="50"/>
      <c r="T67" s="172"/>
      <c r="U67" s="172"/>
      <c r="V67" s="172"/>
      <c r="W67" s="172"/>
      <c r="X67" s="172"/>
      <c r="Y67" s="172"/>
      <c r="Z67" s="172"/>
      <c r="AA67" s="172"/>
      <c r="AB67" s="172"/>
      <c r="AC67" s="172"/>
      <c r="AD67" s="172"/>
      <c r="AE67" s="172"/>
      <c r="AF67" s="172"/>
    </row>
    <row r="68" spans="3:32" ht="19.899999999999999" customHeight="1">
      <c r="T68" s="172"/>
      <c r="U68" s="172"/>
      <c r="V68" s="172"/>
      <c r="W68" s="172"/>
      <c r="X68" s="172"/>
      <c r="Y68" s="172"/>
      <c r="Z68" s="172"/>
      <c r="AA68" s="172"/>
      <c r="AB68" s="172"/>
      <c r="AC68" s="172"/>
      <c r="AD68" s="172"/>
      <c r="AE68" s="172"/>
      <c r="AF68" s="172"/>
    </row>
    <row r="69" spans="3:32" ht="19.899999999999999" customHeight="1">
      <c r="T69" s="172"/>
      <c r="U69" s="172"/>
      <c r="V69" s="172"/>
      <c r="W69" s="172"/>
      <c r="X69" s="172"/>
      <c r="Y69" s="172"/>
      <c r="Z69" s="172"/>
      <c r="AA69" s="172"/>
      <c r="AB69" s="172"/>
      <c r="AC69" s="172"/>
      <c r="AD69" s="172"/>
      <c r="AE69" s="172"/>
      <c r="AF69" s="172"/>
    </row>
    <row r="70" spans="3:32" ht="19.899999999999999" customHeight="1">
      <c r="T70" s="172"/>
      <c r="U70" s="172"/>
      <c r="V70" s="172"/>
      <c r="W70" s="172"/>
      <c r="X70" s="172"/>
      <c r="Y70" s="172"/>
      <c r="Z70" s="172"/>
      <c r="AA70" s="172"/>
      <c r="AB70" s="172"/>
      <c r="AC70" s="172"/>
      <c r="AD70" s="172"/>
      <c r="AE70" s="172"/>
      <c r="AF70" s="172"/>
    </row>
    <row r="71" spans="3:32" ht="19.899999999999999" customHeight="1">
      <c r="T71" s="172"/>
      <c r="U71" s="172"/>
      <c r="V71" s="172"/>
      <c r="W71" s="172"/>
      <c r="X71" s="172"/>
      <c r="Y71" s="172"/>
      <c r="Z71" s="172"/>
      <c r="AA71" s="172"/>
      <c r="AB71" s="172"/>
      <c r="AC71" s="172"/>
      <c r="AD71" s="172"/>
      <c r="AE71" s="172"/>
      <c r="AF71" s="172"/>
    </row>
    <row r="72" spans="3:32" ht="19.899999999999999" customHeight="1">
      <c r="T72" s="172"/>
      <c r="U72" s="172"/>
      <c r="V72" s="172"/>
      <c r="W72" s="172"/>
      <c r="X72" s="172"/>
      <c r="Y72" s="172"/>
      <c r="Z72" s="172"/>
      <c r="AA72" s="172"/>
      <c r="AB72" s="172"/>
      <c r="AC72" s="172"/>
      <c r="AD72" s="172"/>
      <c r="AE72" s="172"/>
      <c r="AF72" s="172"/>
    </row>
    <row r="73" spans="3:32" ht="19.899999999999999" customHeight="1">
      <c r="T73" s="172"/>
      <c r="U73" s="172"/>
      <c r="V73" s="172"/>
      <c r="W73" s="172"/>
      <c r="X73" s="172"/>
      <c r="Y73" s="172"/>
      <c r="Z73" s="172"/>
      <c r="AA73" s="172"/>
      <c r="AB73" s="172"/>
      <c r="AC73" s="172"/>
      <c r="AD73" s="172"/>
      <c r="AE73" s="172"/>
      <c r="AF73" s="172"/>
    </row>
    <row r="74" spans="3:32" ht="19.899999999999999" customHeight="1">
      <c r="T74" s="172"/>
      <c r="U74" s="172"/>
      <c r="V74" s="172"/>
      <c r="W74" s="172"/>
      <c r="X74" s="172"/>
      <c r="Y74" s="172"/>
      <c r="Z74" s="172"/>
      <c r="AA74" s="172"/>
      <c r="AB74" s="172"/>
      <c r="AC74" s="172"/>
      <c r="AD74" s="172"/>
      <c r="AE74" s="172"/>
      <c r="AF74" s="172"/>
    </row>
    <row r="75" spans="3:32" ht="19.899999999999999" customHeight="1">
      <c r="T75" s="172"/>
      <c r="U75" s="172"/>
      <c r="V75" s="172"/>
      <c r="W75" s="172"/>
      <c r="X75" s="172"/>
      <c r="Y75" s="172"/>
      <c r="Z75" s="172"/>
      <c r="AA75" s="172"/>
      <c r="AB75" s="172"/>
      <c r="AC75" s="172"/>
      <c r="AD75" s="172"/>
      <c r="AE75" s="172"/>
      <c r="AF75" s="172"/>
    </row>
    <row r="76" spans="3:32" ht="19.899999999999999" customHeight="1">
      <c r="T76" s="172"/>
      <c r="U76" s="172"/>
      <c r="V76" s="172"/>
      <c r="W76" s="172"/>
      <c r="X76" s="172"/>
      <c r="Y76" s="172"/>
      <c r="Z76" s="172"/>
      <c r="AA76" s="172"/>
      <c r="AB76" s="172"/>
      <c r="AC76" s="172"/>
      <c r="AD76" s="172"/>
      <c r="AE76" s="172"/>
      <c r="AF76" s="172"/>
    </row>
    <row r="77" spans="3:32" ht="19.899999999999999" customHeight="1">
      <c r="T77" s="172"/>
      <c r="U77" s="172"/>
      <c r="V77" s="172"/>
      <c r="W77" s="172"/>
      <c r="X77" s="172"/>
      <c r="Y77" s="172"/>
      <c r="Z77" s="172"/>
      <c r="AA77" s="172"/>
      <c r="AB77" s="172"/>
      <c r="AC77" s="172"/>
      <c r="AD77" s="172"/>
      <c r="AE77" s="172"/>
      <c r="AF77" s="172"/>
    </row>
    <row r="78" spans="3:32" ht="19.899999999999999" customHeight="1">
      <c r="T78" s="172"/>
      <c r="U78" s="172"/>
      <c r="V78" s="172"/>
      <c r="W78" s="172"/>
      <c r="X78" s="172"/>
      <c r="Y78" s="172"/>
      <c r="Z78" s="172"/>
      <c r="AA78" s="172"/>
      <c r="AB78" s="172"/>
      <c r="AC78" s="172"/>
      <c r="AD78" s="172"/>
      <c r="AE78" s="172"/>
      <c r="AF78" s="172"/>
    </row>
    <row r="79" spans="3:32" ht="19.899999999999999" customHeight="1">
      <c r="T79" s="172"/>
      <c r="U79" s="172"/>
      <c r="V79" s="172"/>
      <c r="W79" s="172"/>
      <c r="X79" s="172"/>
      <c r="Y79" s="172"/>
      <c r="Z79" s="172"/>
      <c r="AA79" s="172"/>
      <c r="AB79" s="172"/>
      <c r="AC79" s="172"/>
      <c r="AD79" s="172"/>
      <c r="AE79" s="172"/>
      <c r="AF79" s="172"/>
    </row>
    <row r="80" spans="3:32" ht="19.899999999999999" customHeight="1">
      <c r="T80" s="172"/>
      <c r="U80" s="172"/>
      <c r="V80" s="172"/>
      <c r="W80" s="172"/>
      <c r="X80" s="172"/>
      <c r="Y80" s="172"/>
      <c r="Z80" s="172"/>
      <c r="AA80" s="172"/>
      <c r="AB80" s="172"/>
      <c r="AC80" s="172"/>
      <c r="AD80" s="172"/>
      <c r="AE80" s="172"/>
      <c r="AF80" s="172"/>
    </row>
    <row r="81" spans="20:32" ht="19.899999999999999" customHeight="1">
      <c r="T81" s="172"/>
      <c r="U81" s="172"/>
      <c r="V81" s="172"/>
      <c r="W81" s="172"/>
      <c r="X81" s="172"/>
      <c r="Y81" s="172"/>
      <c r="Z81" s="172"/>
      <c r="AA81" s="172"/>
      <c r="AB81" s="172"/>
      <c r="AC81" s="172"/>
      <c r="AD81" s="172"/>
      <c r="AE81" s="172"/>
      <c r="AF81" s="172"/>
    </row>
    <row r="82" spans="20:32" ht="19.899999999999999" customHeight="1">
      <c r="T82" s="172"/>
      <c r="U82" s="172"/>
      <c r="V82" s="172"/>
      <c r="W82" s="172"/>
      <c r="X82" s="172"/>
      <c r="Y82" s="172"/>
      <c r="Z82" s="172"/>
      <c r="AA82" s="172"/>
      <c r="AB82" s="172"/>
      <c r="AC82" s="172"/>
      <c r="AD82" s="172"/>
      <c r="AE82" s="172"/>
      <c r="AF82" s="172"/>
    </row>
    <row r="83" spans="20:32" ht="19.899999999999999" customHeight="1">
      <c r="T83" s="172"/>
      <c r="U83" s="172"/>
      <c r="V83" s="172"/>
      <c r="W83" s="172"/>
      <c r="X83" s="172"/>
      <c r="Y83" s="172"/>
      <c r="Z83" s="172"/>
      <c r="AA83" s="172"/>
      <c r="AB83" s="172"/>
      <c r="AC83" s="172"/>
      <c r="AD83" s="172"/>
      <c r="AE83" s="172"/>
      <c r="AF83" s="172"/>
    </row>
    <row r="84" spans="20:32" ht="19.899999999999999" customHeight="1">
      <c r="T84" s="172"/>
      <c r="U84" s="172"/>
      <c r="V84" s="172"/>
      <c r="W84" s="172"/>
      <c r="X84" s="172"/>
      <c r="Y84" s="172"/>
      <c r="Z84" s="172"/>
      <c r="AA84" s="172"/>
      <c r="AB84" s="172"/>
      <c r="AC84" s="172"/>
      <c r="AD84" s="172"/>
      <c r="AE84" s="172"/>
      <c r="AF84" s="172"/>
    </row>
    <row r="85" spans="20:32" ht="19.899999999999999" customHeight="1">
      <c r="T85" s="172"/>
      <c r="U85" s="172"/>
      <c r="V85" s="172"/>
      <c r="W85" s="172"/>
      <c r="X85" s="172"/>
      <c r="Y85" s="172"/>
      <c r="Z85" s="172"/>
      <c r="AA85" s="172"/>
      <c r="AB85" s="172"/>
      <c r="AC85" s="172"/>
      <c r="AD85" s="172"/>
      <c r="AE85" s="172"/>
      <c r="AF85" s="172"/>
    </row>
    <row r="86" spans="20:32" ht="19.899999999999999" customHeight="1">
      <c r="T86" s="172"/>
      <c r="U86" s="172"/>
      <c r="V86" s="172"/>
      <c r="W86" s="172"/>
      <c r="X86" s="172"/>
      <c r="Y86" s="172"/>
      <c r="Z86" s="172"/>
      <c r="AA86" s="172"/>
      <c r="AB86" s="172"/>
      <c r="AC86" s="172"/>
      <c r="AD86" s="172"/>
      <c r="AE86" s="172"/>
      <c r="AF86" s="172"/>
    </row>
    <row r="87" spans="20:32" ht="19.899999999999999" customHeight="1">
      <c r="T87" s="172"/>
      <c r="U87" s="172"/>
      <c r="V87" s="172"/>
      <c r="W87" s="172"/>
      <c r="X87" s="172"/>
      <c r="Y87" s="172"/>
      <c r="Z87" s="172"/>
      <c r="AA87" s="172"/>
      <c r="AB87" s="172"/>
      <c r="AC87" s="172"/>
      <c r="AD87" s="172"/>
      <c r="AE87" s="172"/>
      <c r="AF87" s="172"/>
    </row>
    <row r="88" spans="20:32" ht="19.899999999999999" customHeight="1">
      <c r="T88" s="172"/>
      <c r="U88" s="172"/>
      <c r="V88" s="172"/>
      <c r="W88" s="172"/>
      <c r="X88" s="172"/>
      <c r="Y88" s="172"/>
      <c r="Z88" s="172"/>
      <c r="AA88" s="172"/>
      <c r="AB88" s="172"/>
      <c r="AC88" s="172"/>
      <c r="AD88" s="172"/>
      <c r="AE88" s="172"/>
      <c r="AF88" s="172"/>
    </row>
    <row r="89" spans="20:32" ht="19.899999999999999" customHeight="1">
      <c r="T89" s="172"/>
      <c r="U89" s="172"/>
      <c r="V89" s="172"/>
      <c r="W89" s="172"/>
      <c r="X89" s="172"/>
      <c r="Y89" s="172"/>
      <c r="Z89" s="172"/>
      <c r="AA89" s="172"/>
      <c r="AB89" s="172"/>
      <c r="AC89" s="172"/>
      <c r="AD89" s="172"/>
      <c r="AE89" s="172"/>
      <c r="AF89" s="172"/>
    </row>
    <row r="90" spans="20:32" ht="19.899999999999999" customHeight="1">
      <c r="T90" s="172"/>
      <c r="U90" s="172"/>
      <c r="V90" s="172"/>
      <c r="W90" s="172"/>
      <c r="X90" s="172"/>
      <c r="Y90" s="172"/>
      <c r="Z90" s="172"/>
      <c r="AA90" s="172"/>
      <c r="AB90" s="172"/>
      <c r="AC90" s="172"/>
      <c r="AD90" s="172"/>
      <c r="AE90" s="172"/>
      <c r="AF90" s="172"/>
    </row>
    <row r="91" spans="20:32" ht="19.899999999999999" customHeight="1">
      <c r="T91" s="172"/>
      <c r="U91" s="172"/>
      <c r="V91" s="172"/>
      <c r="W91" s="172"/>
      <c r="X91" s="172"/>
      <c r="Y91" s="172"/>
      <c r="Z91" s="172"/>
      <c r="AA91" s="172"/>
      <c r="AB91" s="172"/>
      <c r="AC91" s="172"/>
      <c r="AD91" s="172"/>
      <c r="AE91" s="172"/>
      <c r="AF91" s="172"/>
    </row>
    <row r="92" spans="20:32" ht="19.899999999999999" customHeight="1">
      <c r="T92" s="172"/>
      <c r="U92" s="172"/>
      <c r="V92" s="172"/>
      <c r="W92" s="172"/>
      <c r="X92" s="172"/>
      <c r="Y92" s="172"/>
      <c r="Z92" s="172"/>
      <c r="AA92" s="172"/>
      <c r="AB92" s="172"/>
      <c r="AC92" s="172"/>
      <c r="AD92" s="172"/>
      <c r="AE92" s="172"/>
      <c r="AF92" s="172"/>
    </row>
    <row r="93" spans="20:32" ht="19.899999999999999" customHeight="1">
      <c r="T93" s="172"/>
      <c r="U93" s="172"/>
      <c r="V93" s="172"/>
      <c r="W93" s="172"/>
      <c r="X93" s="172"/>
      <c r="Y93" s="172"/>
      <c r="Z93" s="172"/>
      <c r="AA93" s="172"/>
      <c r="AB93" s="172"/>
      <c r="AC93" s="172"/>
      <c r="AD93" s="172"/>
      <c r="AE93" s="172"/>
      <c r="AF93" s="172"/>
    </row>
    <row r="94" spans="20:32" ht="19.899999999999999" customHeight="1">
      <c r="T94" s="172"/>
      <c r="U94" s="172"/>
      <c r="V94" s="172"/>
      <c r="W94" s="172"/>
      <c r="X94" s="172"/>
      <c r="Y94" s="172"/>
      <c r="Z94" s="172"/>
      <c r="AA94" s="172"/>
      <c r="AB94" s="172"/>
      <c r="AC94" s="172"/>
      <c r="AD94" s="172"/>
      <c r="AE94" s="172"/>
      <c r="AF94" s="172"/>
    </row>
    <row r="95" spans="20:32" ht="19.899999999999999" customHeight="1">
      <c r="T95" s="172"/>
      <c r="U95" s="172"/>
      <c r="V95" s="172"/>
      <c r="W95" s="172"/>
      <c r="X95" s="172"/>
      <c r="Y95" s="172"/>
      <c r="Z95" s="172"/>
      <c r="AA95" s="172"/>
      <c r="AB95" s="172"/>
      <c r="AC95" s="172"/>
      <c r="AD95" s="172"/>
      <c r="AE95" s="172"/>
      <c r="AF95" s="172"/>
    </row>
    <row r="96" spans="20:32" ht="19.899999999999999" customHeight="1">
      <c r="T96" s="172"/>
      <c r="U96" s="172"/>
      <c r="V96" s="172"/>
      <c r="W96" s="172"/>
      <c r="X96" s="172"/>
      <c r="Y96" s="172"/>
      <c r="Z96" s="172"/>
      <c r="AA96" s="172"/>
      <c r="AB96" s="172"/>
      <c r="AC96" s="172"/>
      <c r="AD96" s="172"/>
      <c r="AE96" s="172"/>
      <c r="AF96" s="172"/>
    </row>
    <row r="97" spans="20:32" ht="19.899999999999999" customHeight="1">
      <c r="T97" s="172"/>
      <c r="U97" s="172"/>
      <c r="V97" s="172"/>
      <c r="W97" s="172"/>
      <c r="X97" s="172"/>
      <c r="Y97" s="172"/>
      <c r="Z97" s="172"/>
      <c r="AA97" s="172"/>
      <c r="AB97" s="172"/>
      <c r="AC97" s="172"/>
      <c r="AD97" s="172"/>
      <c r="AE97" s="172"/>
      <c r="AF97" s="172"/>
    </row>
    <row r="98" spans="20:32" ht="19.899999999999999" customHeight="1">
      <c r="T98" s="172"/>
      <c r="U98" s="172"/>
      <c r="V98" s="172"/>
      <c r="W98" s="172"/>
      <c r="X98" s="172"/>
      <c r="Y98" s="172"/>
      <c r="Z98" s="172"/>
      <c r="AA98" s="172"/>
      <c r="AB98" s="172"/>
      <c r="AC98" s="172"/>
      <c r="AD98" s="172"/>
      <c r="AE98" s="172"/>
      <c r="AF98" s="172"/>
    </row>
    <row r="99" spans="20:32" ht="19.899999999999999" customHeight="1">
      <c r="T99" s="172"/>
      <c r="U99" s="172"/>
      <c r="V99" s="172"/>
      <c r="W99" s="172"/>
      <c r="X99" s="172"/>
      <c r="Y99" s="172"/>
      <c r="Z99" s="172"/>
      <c r="AA99" s="172"/>
      <c r="AB99" s="172"/>
      <c r="AC99" s="172"/>
      <c r="AD99" s="172"/>
      <c r="AE99" s="172"/>
      <c r="AF99" s="172"/>
    </row>
    <row r="100" spans="20:32" ht="19.899999999999999" customHeight="1">
      <c r="T100" s="172"/>
      <c r="U100" s="172"/>
      <c r="V100" s="172"/>
      <c r="W100" s="172"/>
      <c r="X100" s="172"/>
      <c r="Y100" s="172"/>
      <c r="Z100" s="172"/>
      <c r="AA100" s="172"/>
      <c r="AB100" s="172"/>
      <c r="AC100" s="172"/>
      <c r="AD100" s="172"/>
      <c r="AE100" s="172"/>
      <c r="AF100" s="172"/>
    </row>
    <row r="101" spans="20:32" ht="19.899999999999999" customHeight="1">
      <c r="T101" s="172"/>
      <c r="U101" s="172"/>
      <c r="V101" s="172"/>
      <c r="W101" s="172"/>
      <c r="X101" s="172"/>
      <c r="Y101" s="172"/>
      <c r="Z101" s="172"/>
      <c r="AA101" s="172"/>
      <c r="AB101" s="172"/>
      <c r="AC101" s="172"/>
      <c r="AD101" s="172"/>
      <c r="AE101" s="172"/>
      <c r="AF101" s="172"/>
    </row>
    <row r="102" spans="20:32" ht="19.899999999999999" customHeight="1">
      <c r="T102" s="172"/>
      <c r="U102" s="172"/>
      <c r="V102" s="172"/>
      <c r="W102" s="172"/>
      <c r="X102" s="172"/>
      <c r="Y102" s="172"/>
      <c r="Z102" s="172"/>
      <c r="AA102" s="172"/>
      <c r="AB102" s="172"/>
      <c r="AC102" s="172"/>
      <c r="AD102" s="172"/>
      <c r="AE102" s="172"/>
      <c r="AF102" s="172"/>
    </row>
    <row r="103" spans="20:32" ht="19.899999999999999" customHeight="1">
      <c r="T103" s="172"/>
      <c r="U103" s="172"/>
      <c r="V103" s="172"/>
      <c r="W103" s="172"/>
      <c r="X103" s="172"/>
      <c r="Y103" s="172"/>
      <c r="Z103" s="172"/>
      <c r="AA103" s="172"/>
      <c r="AB103" s="172"/>
      <c r="AC103" s="172"/>
      <c r="AD103" s="172"/>
      <c r="AE103" s="172"/>
      <c r="AF103" s="172"/>
    </row>
    <row r="104" spans="20:32" ht="19.899999999999999" customHeight="1">
      <c r="T104" s="172"/>
      <c r="U104" s="172"/>
      <c r="V104" s="172"/>
      <c r="W104" s="172"/>
      <c r="X104" s="172"/>
      <c r="Y104" s="172"/>
      <c r="Z104" s="172"/>
      <c r="AA104" s="172"/>
      <c r="AB104" s="172"/>
      <c r="AC104" s="172"/>
      <c r="AD104" s="172"/>
      <c r="AE104" s="172"/>
      <c r="AF104" s="172"/>
    </row>
    <row r="105" spans="20:32" ht="19.899999999999999" customHeight="1">
      <c r="T105" s="172"/>
      <c r="U105" s="172"/>
      <c r="V105" s="172"/>
      <c r="W105" s="172"/>
      <c r="X105" s="172"/>
      <c r="Y105" s="172"/>
      <c r="Z105" s="172"/>
      <c r="AA105" s="172"/>
      <c r="AB105" s="172"/>
      <c r="AC105" s="172"/>
      <c r="AD105" s="172"/>
      <c r="AE105" s="172"/>
      <c r="AF105" s="172"/>
    </row>
    <row r="106" spans="20:32" ht="19.899999999999999" customHeight="1">
      <c r="T106" s="172"/>
      <c r="U106" s="172"/>
      <c r="V106" s="172"/>
      <c r="W106" s="172"/>
      <c r="X106" s="172"/>
      <c r="Y106" s="172"/>
      <c r="Z106" s="172"/>
      <c r="AA106" s="172"/>
      <c r="AB106" s="172"/>
      <c r="AC106" s="172"/>
      <c r="AD106" s="172"/>
      <c r="AE106" s="172"/>
      <c r="AF106" s="172"/>
    </row>
    <row r="107" spans="20:32" ht="19.899999999999999" customHeight="1">
      <c r="T107" s="172"/>
      <c r="U107" s="172"/>
      <c r="V107" s="172"/>
      <c r="W107" s="172"/>
      <c r="X107" s="172"/>
      <c r="Y107" s="172"/>
      <c r="Z107" s="172"/>
      <c r="AA107" s="172"/>
      <c r="AB107" s="172"/>
      <c r="AC107" s="172"/>
      <c r="AD107" s="172"/>
      <c r="AE107" s="172"/>
      <c r="AF107" s="172"/>
    </row>
    <row r="108" spans="20:32" ht="19.899999999999999" customHeight="1">
      <c r="T108" s="172"/>
      <c r="U108" s="172"/>
      <c r="V108" s="172"/>
      <c r="W108" s="172"/>
      <c r="X108" s="172"/>
      <c r="Y108" s="172"/>
      <c r="Z108" s="172"/>
      <c r="AA108" s="172"/>
      <c r="AB108" s="172"/>
      <c r="AC108" s="172"/>
      <c r="AD108" s="172"/>
      <c r="AE108" s="172"/>
      <c r="AF108" s="172"/>
    </row>
    <row r="109" spans="20:32" ht="19.899999999999999" customHeight="1">
      <c r="T109" s="172"/>
      <c r="U109" s="172"/>
      <c r="V109" s="172"/>
      <c r="W109" s="172"/>
      <c r="X109" s="172"/>
      <c r="Y109" s="172"/>
      <c r="Z109" s="172"/>
      <c r="AA109" s="172"/>
      <c r="AB109" s="172"/>
      <c r="AC109" s="172"/>
      <c r="AD109" s="172"/>
      <c r="AE109" s="172"/>
      <c r="AF109" s="172"/>
    </row>
    <row r="110" spans="20:32" ht="19.899999999999999" customHeight="1">
      <c r="T110" s="172"/>
      <c r="U110" s="172"/>
      <c r="V110" s="172"/>
      <c r="W110" s="172"/>
      <c r="X110" s="172"/>
      <c r="Y110" s="172"/>
      <c r="Z110" s="172"/>
      <c r="AA110" s="172"/>
      <c r="AB110" s="172"/>
      <c r="AC110" s="172"/>
      <c r="AD110" s="172"/>
      <c r="AE110" s="172"/>
      <c r="AF110" s="172"/>
    </row>
    <row r="111" spans="20:32" ht="19.899999999999999" customHeight="1">
      <c r="T111" s="172"/>
      <c r="U111" s="172"/>
      <c r="V111" s="172"/>
      <c r="W111" s="172"/>
      <c r="X111" s="172"/>
      <c r="Y111" s="172"/>
      <c r="Z111" s="172"/>
      <c r="AA111" s="172"/>
      <c r="AB111" s="172"/>
      <c r="AC111" s="172"/>
      <c r="AD111" s="172"/>
      <c r="AE111" s="172"/>
      <c r="AF111" s="172"/>
    </row>
    <row r="112" spans="20:32" ht="19.899999999999999" customHeight="1">
      <c r="T112" s="172"/>
      <c r="U112" s="172"/>
      <c r="V112" s="172"/>
      <c r="W112" s="172"/>
      <c r="X112" s="172"/>
      <c r="Y112" s="172"/>
      <c r="Z112" s="172"/>
      <c r="AA112" s="172"/>
      <c r="AB112" s="172"/>
      <c r="AC112" s="172"/>
      <c r="AD112" s="172"/>
      <c r="AE112" s="172"/>
      <c r="AF112" s="172"/>
    </row>
  </sheetData>
  <phoneticPr fontId="0" type="noConversion"/>
  <printOptions verticalCentered="1"/>
  <pageMargins left="0.25" right="0.25" top="0" bottom="0" header="0" footer="0"/>
  <pageSetup paperSize="120" scale="60" orientation="landscape" horizontalDpi="300" verticalDpi="300" r:id="rId1"/>
  <headerFooter alignWithMargins="0"/>
  <ignoredErrors>
    <ignoredError sqref="N5:X5 D5:M5 T10:Y10 T36:AD36 Y28:AD28 T33:U33 T23:AD25 V18:AD18 T14:AD14 X15:AD15 T27:Y27 T44:AD50 T62:AE62 T15:U15 T18:U20 T59:AF59 U61:AE61 AC10:AD10 T60:AE60 V20:AD20 V19:AD19 T38:AD42 T37:AD37 T57:AE58 T55:AD56" numberStoredAsText="1"/>
    <ignoredError sqref="AF109:AF112 AH9:AI58"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C55"/>
  <sheetViews>
    <sheetView zoomScale="80" zoomScaleNormal="80" zoomScaleSheetLayoutView="100" workbookViewId="0">
      <selection sqref="A1:A1048576"/>
    </sheetView>
  </sheetViews>
  <sheetFormatPr baseColWidth="10" defaultColWidth="14.6640625" defaultRowHeight="19.899999999999999" customHeight="1"/>
  <cols>
    <col min="1" max="1" width="3.77734375" style="27" customWidth="1"/>
    <col min="2" max="2" width="4.88671875" style="27" customWidth="1"/>
    <col min="3" max="3" width="13.21875" style="27" customWidth="1"/>
    <col min="4" max="4" width="52.21875" style="27" customWidth="1"/>
    <col min="5" max="44" width="15.109375" style="27" customWidth="1"/>
    <col min="45" max="58" width="14.6640625" style="27" customWidth="1"/>
    <col min="59" max="16384" width="14.6640625" style="27"/>
  </cols>
  <sheetData>
    <row r="1" spans="2:81" ht="18" customHeight="1">
      <c r="B1" s="24" t="s">
        <v>503</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row>
    <row r="2" spans="2:81" ht="18" customHeight="1">
      <c r="B2" s="52" t="s">
        <v>303</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row>
    <row r="3" spans="2:81" ht="18" customHeight="1">
      <c r="B3" s="75" t="s">
        <v>449</v>
      </c>
      <c r="C3" s="8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31"/>
      <c r="AT3" s="31"/>
      <c r="AU3" s="31"/>
      <c r="AV3" s="31"/>
      <c r="AW3" s="31"/>
      <c r="AX3" s="31"/>
    </row>
    <row r="4" spans="2:81" ht="18" customHeight="1" thickBo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1"/>
      <c r="AT4" s="31"/>
      <c r="AU4" s="31"/>
      <c r="AV4" s="31"/>
      <c r="AW4" s="31"/>
      <c r="AX4" s="31"/>
    </row>
    <row r="5" spans="2:81" s="38" customFormat="1" ht="30" customHeight="1" thickBot="1">
      <c r="B5" s="34" t="s">
        <v>267</v>
      </c>
      <c r="C5" s="35"/>
      <c r="D5" s="35"/>
      <c r="E5" s="189" t="s">
        <v>44</v>
      </c>
      <c r="F5" s="189" t="s">
        <v>45</v>
      </c>
      <c r="G5" s="189" t="s">
        <v>46</v>
      </c>
      <c r="H5" s="189" t="s">
        <v>47</v>
      </c>
      <c r="I5" s="189" t="s">
        <v>48</v>
      </c>
      <c r="J5" s="189" t="s">
        <v>49</v>
      </c>
      <c r="K5" s="189" t="s">
        <v>50</v>
      </c>
      <c r="L5" s="189" t="s">
        <v>51</v>
      </c>
      <c r="M5" s="189" t="s">
        <v>52</v>
      </c>
      <c r="N5" s="189" t="s">
        <v>53</v>
      </c>
      <c r="O5" s="189" t="s">
        <v>54</v>
      </c>
      <c r="P5" s="189" t="s">
        <v>55</v>
      </c>
      <c r="Q5" s="189" t="s">
        <v>56</v>
      </c>
      <c r="R5" s="189" t="s">
        <v>57</v>
      </c>
      <c r="S5" s="189" t="s">
        <v>58</v>
      </c>
      <c r="T5" s="189" t="s">
        <v>59</v>
      </c>
      <c r="U5" s="189" t="s">
        <v>60</v>
      </c>
      <c r="V5" s="189" t="s">
        <v>61</v>
      </c>
      <c r="W5" s="189" t="s">
        <v>62</v>
      </c>
      <c r="X5" s="189" t="s">
        <v>63</v>
      </c>
      <c r="Y5" s="189" t="s">
        <v>64</v>
      </c>
      <c r="Z5" s="189" t="s">
        <v>65</v>
      </c>
      <c r="AA5" s="189" t="s">
        <v>66</v>
      </c>
      <c r="AB5" s="189" t="s">
        <v>67</v>
      </c>
      <c r="AC5" s="189" t="s">
        <v>68</v>
      </c>
      <c r="AD5" s="189" t="s">
        <v>69</v>
      </c>
      <c r="AE5" s="189" t="s">
        <v>70</v>
      </c>
      <c r="AF5" s="189" t="s">
        <v>71</v>
      </c>
      <c r="AG5" s="189" t="s">
        <v>72</v>
      </c>
      <c r="AH5" s="189" t="s">
        <v>73</v>
      </c>
      <c r="AI5" s="189" t="s">
        <v>74</v>
      </c>
      <c r="AJ5" s="189" t="s">
        <v>75</v>
      </c>
      <c r="AK5" s="189" t="s">
        <v>76</v>
      </c>
      <c r="AL5" s="189" t="s">
        <v>43</v>
      </c>
      <c r="AM5" s="189" t="s">
        <v>42</v>
      </c>
      <c r="AN5" s="189" t="s">
        <v>41</v>
      </c>
      <c r="AO5" s="189" t="s">
        <v>40</v>
      </c>
      <c r="AP5" s="189" t="s">
        <v>39</v>
      </c>
      <c r="AQ5" s="189" t="s">
        <v>38</v>
      </c>
      <c r="AR5" s="189" t="s">
        <v>37</v>
      </c>
      <c r="AS5" s="189" t="s">
        <v>36</v>
      </c>
      <c r="AT5" s="189" t="s">
        <v>0</v>
      </c>
      <c r="AU5" s="189" t="s">
        <v>1</v>
      </c>
      <c r="AV5" s="189" t="s">
        <v>2</v>
      </c>
      <c r="AW5" s="189" t="s">
        <v>3</v>
      </c>
      <c r="AX5" s="189" t="s">
        <v>4</v>
      </c>
      <c r="AY5" s="189" t="s">
        <v>9</v>
      </c>
      <c r="AZ5" s="189" t="s">
        <v>29</v>
      </c>
      <c r="BA5" s="191">
        <v>2008</v>
      </c>
      <c r="BB5" s="191">
        <v>2009</v>
      </c>
      <c r="BC5" s="192" t="s">
        <v>83</v>
      </c>
      <c r="BD5" s="192" t="s">
        <v>85</v>
      </c>
      <c r="BE5" s="192" t="s">
        <v>310</v>
      </c>
      <c r="BF5" s="192" t="s">
        <v>351</v>
      </c>
      <c r="BG5" s="192" t="s">
        <v>360</v>
      </c>
      <c r="BH5" s="192" t="s">
        <v>362</v>
      </c>
      <c r="BI5" s="192" t="s">
        <v>370</v>
      </c>
      <c r="BJ5" s="192" t="s">
        <v>382</v>
      </c>
      <c r="BK5" s="192" t="s">
        <v>437</v>
      </c>
      <c r="BL5" s="192" t="s">
        <v>459</v>
      </c>
      <c r="BM5" s="192" t="s">
        <v>476</v>
      </c>
    </row>
    <row r="6" spans="2:81" ht="19.899999999999999" customHeight="1">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40"/>
      <c r="AT6" s="40"/>
      <c r="AU6" s="40"/>
      <c r="AV6" s="40"/>
      <c r="AW6" s="40"/>
      <c r="AX6" s="40"/>
    </row>
    <row r="7" spans="2:81" ht="19.899999999999999" customHeight="1">
      <c r="B7" s="39" t="s">
        <v>429</v>
      </c>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45"/>
      <c r="AT7" s="45"/>
      <c r="AU7" s="45"/>
      <c r="AV7" s="45"/>
      <c r="AW7" s="45"/>
      <c r="AX7" s="45"/>
    </row>
    <row r="8" spans="2:81" s="68" customFormat="1" ht="19.899999999999999" customHeight="1">
      <c r="B8" s="90" t="s">
        <v>11</v>
      </c>
      <c r="C8" s="65" t="s">
        <v>190</v>
      </c>
      <c r="E8" s="43">
        <v>11.8</v>
      </c>
      <c r="F8" s="43">
        <v>11.6</v>
      </c>
      <c r="G8" s="43">
        <v>15.2</v>
      </c>
      <c r="H8" s="43">
        <v>23.7</v>
      </c>
      <c r="I8" s="43">
        <v>29.8</v>
      </c>
      <c r="J8" s="43">
        <v>47.8</v>
      </c>
      <c r="K8" s="43">
        <v>49.3</v>
      </c>
      <c r="L8" s="43">
        <v>30</v>
      </c>
      <c r="M8" s="43">
        <v>31.9</v>
      </c>
      <c r="N8" s="43">
        <v>27.2</v>
      </c>
      <c r="O8" s="43">
        <v>33.01428571428572</v>
      </c>
      <c r="P8" s="43">
        <v>36.014285714285705</v>
      </c>
      <c r="Q8" s="43">
        <v>51.18571428571429</v>
      </c>
      <c r="R8" s="43">
        <v>78.914285714285711</v>
      </c>
      <c r="S8" s="43">
        <v>55.81428571428571</v>
      </c>
      <c r="T8" s="43">
        <v>43.05714285714285</v>
      </c>
      <c r="U8" s="43">
        <v>69.2</v>
      </c>
      <c r="V8" s="43">
        <v>76.228571428571428</v>
      </c>
      <c r="W8" s="43">
        <v>-105.6857142857143</v>
      </c>
      <c r="X8" s="43">
        <v>-211.69</v>
      </c>
      <c r="Y8" s="43">
        <v>-431.81</v>
      </c>
      <c r="Z8" s="43">
        <v>-743.61</v>
      </c>
      <c r="AA8" s="43">
        <v>-1055.08</v>
      </c>
      <c r="AB8" s="43">
        <v>-1642.84</v>
      </c>
      <c r="AC8" s="43">
        <v>-2244.64</v>
      </c>
      <c r="AD8" s="43">
        <v>-2618.0178571428569</v>
      </c>
      <c r="AE8" s="43">
        <v>-2763.74</v>
      </c>
      <c r="AF8" s="43">
        <v>-3206.0857142857144</v>
      </c>
      <c r="AG8" s="43">
        <v>-3591.9813043478257</v>
      </c>
      <c r="AH8" s="43">
        <v>-3458.721879423329</v>
      </c>
      <c r="AI8" s="43">
        <v>-3621</v>
      </c>
      <c r="AJ8" s="43">
        <v>-4011.86</v>
      </c>
      <c r="AK8" s="43">
        <v>-4184.54</v>
      </c>
      <c r="AL8" s="43">
        <v>-3457.161417322835</v>
      </c>
      <c r="AM8" s="43">
        <v>-3325.6171589310829</v>
      </c>
      <c r="AN8" s="43">
        <v>-2823.0755332496865</v>
      </c>
      <c r="AO8" s="43">
        <v>-1929.8721973094171</v>
      </c>
      <c r="AP8" s="43">
        <v>-1842.9990990990991</v>
      </c>
      <c r="AQ8" s="43">
        <v>-1860.1070598748886</v>
      </c>
      <c r="AR8" s="43">
        <v>-1797.3233766233764</v>
      </c>
      <c r="AS8" s="43">
        <v>-1967.5131796006833</v>
      </c>
      <c r="AT8" s="43">
        <v>-1548.7</v>
      </c>
      <c r="AU8" s="43">
        <v>-1509.6999999999998</v>
      </c>
      <c r="AV8" s="43">
        <v>-1516.2</v>
      </c>
      <c r="AW8" s="43">
        <v>-1271.9000000000001</v>
      </c>
      <c r="AX8" s="43">
        <v>-1198.3000000000002</v>
      </c>
      <c r="AY8" s="43">
        <v>-985.90000000000009</v>
      </c>
      <c r="AZ8" s="43">
        <v>-864</v>
      </c>
      <c r="BA8" s="43">
        <v>-883.2</v>
      </c>
      <c r="BB8" s="43">
        <v>-353.20000000000005</v>
      </c>
      <c r="BC8" s="43">
        <v>-155</v>
      </c>
      <c r="BD8" s="43">
        <v>-78.104700000000093</v>
      </c>
      <c r="BE8" s="43">
        <v>-87.791200000000117</v>
      </c>
      <c r="BF8" s="43">
        <v>18.240299999999934</v>
      </c>
      <c r="BG8" s="43">
        <v>261.336259173484</v>
      </c>
      <c r="BH8" s="43">
        <v>765.50949320223594</v>
      </c>
      <c r="BI8" s="43">
        <v>729.54297980883007</v>
      </c>
      <c r="BJ8" s="69">
        <v>1044.3720008833777</v>
      </c>
      <c r="BK8" s="69">
        <v>359.76559378914681</v>
      </c>
      <c r="BL8" s="69">
        <v>510.81957862182071</v>
      </c>
      <c r="BM8" s="69">
        <v>1370.9169512842968</v>
      </c>
      <c r="BN8" s="234"/>
      <c r="BO8" s="234"/>
      <c r="BP8" s="234"/>
      <c r="BQ8" s="234"/>
      <c r="BR8" s="234"/>
      <c r="BS8" s="234"/>
      <c r="BT8" s="234"/>
      <c r="BU8" s="234"/>
      <c r="BV8" s="234"/>
      <c r="BW8" s="234"/>
      <c r="BX8" s="234"/>
      <c r="BY8" s="234"/>
      <c r="BZ8" s="234"/>
      <c r="CA8" s="234"/>
      <c r="CB8" s="234"/>
      <c r="CC8" s="234"/>
    </row>
    <row r="9" spans="2:81" ht="19.899999999999999" customHeight="1">
      <c r="B9" s="90" t="s">
        <v>12</v>
      </c>
      <c r="C9" s="50" t="s">
        <v>191</v>
      </c>
      <c r="E9" s="45">
        <v>11.8</v>
      </c>
      <c r="F9" s="45">
        <v>11.6</v>
      </c>
      <c r="G9" s="45">
        <v>15.2</v>
      </c>
      <c r="H9" s="45">
        <v>23.7</v>
      </c>
      <c r="I9" s="45">
        <v>29.8</v>
      </c>
      <c r="J9" s="45">
        <v>47.8</v>
      </c>
      <c r="K9" s="45">
        <v>49.3</v>
      </c>
      <c r="L9" s="45">
        <v>30</v>
      </c>
      <c r="M9" s="45">
        <v>31.9</v>
      </c>
      <c r="N9" s="45">
        <v>27.2</v>
      </c>
      <c r="O9" s="45">
        <v>36.200000000000003</v>
      </c>
      <c r="P9" s="45">
        <v>42.1</v>
      </c>
      <c r="Q9" s="45">
        <v>60.9</v>
      </c>
      <c r="R9" s="45">
        <v>91.7</v>
      </c>
      <c r="S9" s="45">
        <v>68.599999999999994</v>
      </c>
      <c r="T9" s="45">
        <v>55.4</v>
      </c>
      <c r="U9" s="45">
        <v>80.599999999999994</v>
      </c>
      <c r="V9" s="45">
        <v>87.3</v>
      </c>
      <c r="W9" s="45">
        <v>-94.5</v>
      </c>
      <c r="X9" s="45">
        <v>-157.6</v>
      </c>
      <c r="Y9" s="45">
        <v>19.2</v>
      </c>
      <c r="Z9" s="45">
        <v>-87.4</v>
      </c>
      <c r="AA9" s="45">
        <v>-185.1</v>
      </c>
      <c r="AB9" s="45">
        <v>-202.9</v>
      </c>
      <c r="AC9" s="45">
        <v>-291.5</v>
      </c>
      <c r="AD9" s="45">
        <v>-434.6</v>
      </c>
      <c r="AE9" s="45">
        <v>-637.70000000000005</v>
      </c>
      <c r="AF9" s="45">
        <v>-862.1</v>
      </c>
      <c r="AG9" s="45">
        <v>-853.1</v>
      </c>
      <c r="AH9" s="45">
        <v>-921.7</v>
      </c>
      <c r="AI9" s="45">
        <v>108.8</v>
      </c>
      <c r="AJ9" s="45">
        <v>110.5</v>
      </c>
      <c r="AK9" s="45">
        <v>105.6</v>
      </c>
      <c r="AL9" s="45">
        <v>5.5</v>
      </c>
      <c r="AM9" s="45">
        <v>74.2</v>
      </c>
      <c r="AN9" s="45">
        <v>80.400000000000006</v>
      </c>
      <c r="AO9" s="45">
        <v>144.5</v>
      </c>
      <c r="AP9" s="45">
        <v>356.1</v>
      </c>
      <c r="AQ9" s="45">
        <v>305.8</v>
      </c>
      <c r="AR9" s="45">
        <v>356.8</v>
      </c>
      <c r="AS9" s="45">
        <v>319.20000000000005</v>
      </c>
      <c r="AT9" s="45">
        <v>211.20000000000002</v>
      </c>
      <c r="AU9" s="45">
        <v>275.40000000000009</v>
      </c>
      <c r="AV9" s="45">
        <v>308.3</v>
      </c>
      <c r="AW9" s="45">
        <v>451.09999999999997</v>
      </c>
      <c r="AX9" s="45">
        <v>536.6</v>
      </c>
      <c r="AY9" s="45">
        <v>859</v>
      </c>
      <c r="AZ9" s="45">
        <v>1018.5999999999999</v>
      </c>
      <c r="BA9" s="45">
        <v>1029.8</v>
      </c>
      <c r="BB9" s="45">
        <v>1422.8</v>
      </c>
      <c r="BC9" s="45">
        <v>1631.6</v>
      </c>
      <c r="BD9" s="45">
        <v>1710.4928</v>
      </c>
      <c r="BE9" s="45">
        <v>1718.1061</v>
      </c>
      <c r="BF9" s="45">
        <v>1840.0465999999999</v>
      </c>
      <c r="BG9" s="45">
        <v>2153.203658304225</v>
      </c>
      <c r="BH9" s="45">
        <v>2401.2161352078269</v>
      </c>
      <c r="BI9" s="45">
        <v>2387.5385967721904</v>
      </c>
      <c r="BJ9" s="46">
        <v>2716.1900121510321</v>
      </c>
      <c r="BK9" s="46">
        <v>2038.9115563288981</v>
      </c>
      <c r="BL9" s="46">
        <v>2208.5323574804479</v>
      </c>
      <c r="BM9" s="46">
        <v>3073.5053143706987</v>
      </c>
      <c r="BN9" s="234"/>
      <c r="BO9" s="234"/>
      <c r="BP9" s="234"/>
      <c r="BQ9" s="234"/>
      <c r="BR9" s="234"/>
      <c r="BS9" s="234"/>
      <c r="BT9" s="234"/>
      <c r="BU9" s="234"/>
      <c r="BV9" s="234"/>
      <c r="BW9" s="234"/>
      <c r="BX9" s="234"/>
      <c r="BY9" s="234"/>
      <c r="BZ9" s="234"/>
      <c r="CA9" s="234"/>
      <c r="CB9" s="234"/>
      <c r="CC9" s="234"/>
    </row>
    <row r="10" spans="2:81" ht="19.899999999999999" customHeight="1">
      <c r="B10" s="90" t="s">
        <v>13</v>
      </c>
      <c r="C10" s="50" t="s">
        <v>192</v>
      </c>
      <c r="E10" s="45">
        <v>11.9</v>
      </c>
      <c r="F10" s="45">
        <v>13.5</v>
      </c>
      <c r="G10" s="45">
        <v>17.2</v>
      </c>
      <c r="H10" s="45">
        <v>31.8</v>
      </c>
      <c r="I10" s="45">
        <v>38.9</v>
      </c>
      <c r="J10" s="45">
        <v>57.2</v>
      </c>
      <c r="K10" s="45">
        <v>57.9</v>
      </c>
      <c r="L10" s="45">
        <v>32</v>
      </c>
      <c r="M10" s="45">
        <v>48.3</v>
      </c>
      <c r="N10" s="45">
        <v>43.7</v>
      </c>
      <c r="O10" s="45">
        <v>48.7</v>
      </c>
      <c r="P10" s="45">
        <v>57.8</v>
      </c>
      <c r="Q10" s="45">
        <v>77.900000000000006</v>
      </c>
      <c r="R10" s="45">
        <v>114.5</v>
      </c>
      <c r="S10" s="45">
        <v>103.6</v>
      </c>
      <c r="T10" s="45">
        <v>121.3</v>
      </c>
      <c r="U10" s="45">
        <v>140.69999999999999</v>
      </c>
      <c r="V10" s="45">
        <v>148.1</v>
      </c>
      <c r="W10" s="45">
        <v>49.8</v>
      </c>
      <c r="X10" s="45">
        <v>115.6</v>
      </c>
      <c r="Y10" s="45">
        <v>47.3</v>
      </c>
      <c r="Z10" s="45">
        <v>90.3</v>
      </c>
      <c r="AA10" s="45">
        <v>64.7</v>
      </c>
      <c r="AB10" s="45">
        <v>122.7</v>
      </c>
      <c r="AC10" s="45">
        <v>147.9</v>
      </c>
      <c r="AD10" s="45">
        <v>123.4</v>
      </c>
      <c r="AE10" s="45">
        <v>71.599999999999994</v>
      </c>
      <c r="AF10" s="45">
        <v>44.8</v>
      </c>
      <c r="AG10" s="45">
        <v>60.4</v>
      </c>
      <c r="AH10" s="45">
        <v>117.1</v>
      </c>
      <c r="AI10" s="45">
        <v>129.9</v>
      </c>
      <c r="AJ10" s="45">
        <v>168</v>
      </c>
      <c r="AK10" s="45">
        <v>179.1</v>
      </c>
      <c r="AL10" s="45">
        <v>87.7</v>
      </c>
      <c r="AM10" s="45">
        <v>172.3</v>
      </c>
      <c r="AN10" s="45">
        <v>176</v>
      </c>
      <c r="AO10" s="45">
        <v>213.9</v>
      </c>
      <c r="AP10" s="45">
        <v>387.1</v>
      </c>
      <c r="AQ10" s="45">
        <v>356.6</v>
      </c>
      <c r="AR10" s="45">
        <v>512.9</v>
      </c>
      <c r="AS10" s="45">
        <v>496.70000000000005</v>
      </c>
      <c r="AT10" s="45">
        <v>382.8</v>
      </c>
      <c r="AU10" s="45">
        <v>454.20000000000005</v>
      </c>
      <c r="AV10" s="45">
        <v>504.2</v>
      </c>
      <c r="AW10" s="45">
        <v>670.4</v>
      </c>
      <c r="AX10" s="45">
        <v>729.9</v>
      </c>
      <c r="AY10" s="45">
        <v>924.2</v>
      </c>
      <c r="AZ10" s="45">
        <v>1103.3</v>
      </c>
      <c r="BA10" s="45">
        <v>1140.8</v>
      </c>
      <c r="BB10" s="45">
        <v>1573.1</v>
      </c>
      <c r="BC10" s="45">
        <v>1799</v>
      </c>
      <c r="BD10" s="45">
        <v>1892.2483</v>
      </c>
      <c r="BE10" s="45">
        <v>1887.2148999999999</v>
      </c>
      <c r="BF10" s="45">
        <v>1992.9607999999998</v>
      </c>
      <c r="BG10" s="45">
        <v>2276.1767800733901</v>
      </c>
      <c r="BH10" s="45">
        <v>2492.262791370656</v>
      </c>
      <c r="BI10" s="45">
        <v>2447.7713812596776</v>
      </c>
      <c r="BJ10" s="46">
        <v>2757.7818524315294</v>
      </c>
      <c r="BK10" s="46">
        <v>2261.1433595597068</v>
      </c>
      <c r="BL10" s="46">
        <v>2397.4446683617639</v>
      </c>
      <c r="BM10" s="46">
        <v>3211.9033613666588</v>
      </c>
      <c r="BN10" s="234"/>
      <c r="BO10" s="234"/>
      <c r="BP10" s="234"/>
      <c r="BQ10" s="234"/>
      <c r="BR10" s="234"/>
      <c r="BS10" s="234"/>
      <c r="BT10" s="234"/>
      <c r="BU10" s="234"/>
      <c r="BV10" s="234"/>
      <c r="BW10" s="234"/>
      <c r="BX10" s="234"/>
      <c r="BY10" s="234"/>
      <c r="BZ10" s="234"/>
      <c r="CA10" s="234"/>
      <c r="CB10" s="234"/>
      <c r="CC10" s="234"/>
    </row>
    <row r="11" spans="2:81" ht="19.899999999999999" customHeight="1">
      <c r="B11" s="90" t="s">
        <v>14</v>
      </c>
      <c r="C11" s="50" t="s">
        <v>193</v>
      </c>
      <c r="E11" s="93" t="s">
        <v>28</v>
      </c>
      <c r="F11" s="93" t="s">
        <v>28</v>
      </c>
      <c r="G11" s="93" t="s">
        <v>28</v>
      </c>
      <c r="H11" s="93" t="s">
        <v>28</v>
      </c>
      <c r="I11" s="93" t="s">
        <v>28</v>
      </c>
      <c r="J11" s="93" t="s">
        <v>28</v>
      </c>
      <c r="K11" s="93" t="s">
        <v>28</v>
      </c>
      <c r="L11" s="93" t="s">
        <v>28</v>
      </c>
      <c r="M11" s="93" t="s">
        <v>28</v>
      </c>
      <c r="N11" s="93" t="s">
        <v>28</v>
      </c>
      <c r="O11" s="93" t="s">
        <v>28</v>
      </c>
      <c r="P11" s="93" t="s">
        <v>28</v>
      </c>
      <c r="Q11" s="93" t="s">
        <v>28</v>
      </c>
      <c r="R11" s="93" t="s">
        <v>28</v>
      </c>
      <c r="S11" s="93" t="s">
        <v>28</v>
      </c>
      <c r="T11" s="93" t="s">
        <v>28</v>
      </c>
      <c r="U11" s="93" t="s">
        <v>28</v>
      </c>
      <c r="V11" s="93" t="s">
        <v>28</v>
      </c>
      <c r="W11" s="93" t="s">
        <v>28</v>
      </c>
      <c r="X11" s="93" t="s">
        <v>28</v>
      </c>
      <c r="Y11" s="93" t="s">
        <v>28</v>
      </c>
      <c r="Z11" s="93" t="s">
        <v>28</v>
      </c>
      <c r="AA11" s="93" t="s">
        <v>28</v>
      </c>
      <c r="AB11" s="93" t="s">
        <v>28</v>
      </c>
      <c r="AC11" s="93" t="s">
        <v>28</v>
      </c>
      <c r="AD11" s="93" t="s">
        <v>28</v>
      </c>
      <c r="AE11" s="93" t="s">
        <v>28</v>
      </c>
      <c r="AF11" s="45">
        <v>35.200000000000003</v>
      </c>
      <c r="AG11" s="45">
        <v>47.6</v>
      </c>
      <c r="AH11" s="45">
        <v>112.3</v>
      </c>
      <c r="AI11" s="45">
        <v>123.6</v>
      </c>
      <c r="AJ11" s="45">
        <v>164.4</v>
      </c>
      <c r="AK11" s="45">
        <v>161.9</v>
      </c>
      <c r="AL11" s="45">
        <v>84.2</v>
      </c>
      <c r="AM11" s="45">
        <v>167.6</v>
      </c>
      <c r="AN11" s="45">
        <v>170.7</v>
      </c>
      <c r="AO11" s="45">
        <v>208.6</v>
      </c>
      <c r="AP11" s="45">
        <v>381.8</v>
      </c>
      <c r="AQ11" s="45">
        <v>350.2</v>
      </c>
      <c r="AR11" s="45">
        <v>512.5</v>
      </c>
      <c r="AS11" s="45">
        <v>491.1</v>
      </c>
      <c r="AT11" s="45">
        <v>379.6</v>
      </c>
      <c r="AU11" s="45">
        <v>448.1</v>
      </c>
      <c r="AV11" s="45">
        <v>502</v>
      </c>
      <c r="AW11" s="45">
        <v>667.69999999999993</v>
      </c>
      <c r="AX11" s="45">
        <v>727.5</v>
      </c>
      <c r="AY11" s="45">
        <v>921.5</v>
      </c>
      <c r="AZ11" s="45">
        <v>1103.2</v>
      </c>
      <c r="BA11" s="45">
        <v>1140.7</v>
      </c>
      <c r="BB11" s="45">
        <v>1408.6</v>
      </c>
      <c r="BC11" s="45">
        <v>1637.5</v>
      </c>
      <c r="BD11" s="45">
        <v>1716.4792</v>
      </c>
      <c r="BE11" s="45">
        <v>1724.125</v>
      </c>
      <c r="BF11" s="45">
        <v>1846.1035999999999</v>
      </c>
      <c r="BG11" s="45">
        <v>2103.8905084290786</v>
      </c>
      <c r="BH11" s="45">
        <v>2354.0607441061575</v>
      </c>
      <c r="BI11" s="45">
        <v>2298.1176561298153</v>
      </c>
      <c r="BJ11" s="46">
        <v>2621.6262663504476</v>
      </c>
      <c r="BK11" s="46">
        <v>2147.0463412916597</v>
      </c>
      <c r="BL11" s="46">
        <v>2297.9375715764186</v>
      </c>
      <c r="BM11" s="46">
        <v>3116.0408672681588</v>
      </c>
      <c r="BN11" s="234"/>
      <c r="BO11" s="234"/>
      <c r="BP11" s="234"/>
      <c r="BQ11" s="234"/>
      <c r="BR11" s="234"/>
      <c r="BS11" s="234"/>
      <c r="BT11" s="234"/>
      <c r="BU11" s="234"/>
      <c r="BV11" s="234"/>
      <c r="BW11" s="234"/>
      <c r="BX11" s="234"/>
      <c r="BY11" s="234"/>
      <c r="BZ11" s="234"/>
      <c r="CA11" s="234"/>
      <c r="CB11" s="234"/>
      <c r="CC11" s="234"/>
    </row>
    <row r="12" spans="2:81" ht="19.899999999999999" customHeight="1">
      <c r="B12" s="90" t="s">
        <v>15</v>
      </c>
      <c r="C12" s="50" t="s">
        <v>194</v>
      </c>
      <c r="E12" s="93" t="s">
        <v>28</v>
      </c>
      <c r="F12" s="93" t="s">
        <v>28</v>
      </c>
      <c r="G12" s="93" t="s">
        <v>28</v>
      </c>
      <c r="H12" s="93" t="s">
        <v>28</v>
      </c>
      <c r="I12" s="93" t="s">
        <v>28</v>
      </c>
      <c r="J12" s="93" t="s">
        <v>28</v>
      </c>
      <c r="K12" s="93" t="s">
        <v>28</v>
      </c>
      <c r="L12" s="93" t="s">
        <v>28</v>
      </c>
      <c r="M12" s="93" t="s">
        <v>28</v>
      </c>
      <c r="N12" s="93" t="s">
        <v>28</v>
      </c>
      <c r="O12" s="93" t="s">
        <v>28</v>
      </c>
      <c r="P12" s="93" t="s">
        <v>28</v>
      </c>
      <c r="Q12" s="93" t="s">
        <v>28</v>
      </c>
      <c r="R12" s="93" t="s">
        <v>28</v>
      </c>
      <c r="S12" s="93" t="s">
        <v>28</v>
      </c>
      <c r="T12" s="93" t="s">
        <v>28</v>
      </c>
      <c r="U12" s="93" t="s">
        <v>28</v>
      </c>
      <c r="V12" s="93" t="s">
        <v>28</v>
      </c>
      <c r="W12" s="93" t="s">
        <v>28</v>
      </c>
      <c r="X12" s="93" t="s">
        <v>28</v>
      </c>
      <c r="Y12" s="93" t="s">
        <v>28</v>
      </c>
      <c r="Z12" s="93" t="s">
        <v>28</v>
      </c>
      <c r="AA12" s="93" t="s">
        <v>28</v>
      </c>
      <c r="AB12" s="93" t="s">
        <v>28</v>
      </c>
      <c r="AC12" s="93" t="s">
        <v>28</v>
      </c>
      <c r="AD12" s="93" t="s">
        <v>28</v>
      </c>
      <c r="AE12" s="93" t="s">
        <v>28</v>
      </c>
      <c r="AF12" s="45">
        <v>29.7</v>
      </c>
      <c r="AG12" s="45">
        <v>40.200000000000003</v>
      </c>
      <c r="AH12" s="45">
        <v>110</v>
      </c>
      <c r="AI12" s="45">
        <v>107.1</v>
      </c>
      <c r="AJ12" s="45">
        <v>158.4</v>
      </c>
      <c r="AK12" s="45">
        <v>153.69999999999999</v>
      </c>
      <c r="AL12" s="45">
        <v>80.7</v>
      </c>
      <c r="AM12" s="45">
        <v>159.30000000000001</v>
      </c>
      <c r="AN12" s="45">
        <v>165.2</v>
      </c>
      <c r="AO12" s="45">
        <v>197</v>
      </c>
      <c r="AP12" s="45">
        <v>367.2</v>
      </c>
      <c r="AQ12" s="45">
        <v>336.1</v>
      </c>
      <c r="AR12" s="45">
        <v>470.5</v>
      </c>
      <c r="AS12" s="45">
        <v>355.8</v>
      </c>
      <c r="AT12" s="45">
        <v>317.5</v>
      </c>
      <c r="AU12" s="45">
        <v>386.5</v>
      </c>
      <c r="AV12" s="45">
        <v>472.5</v>
      </c>
      <c r="AW12" s="45">
        <v>632.79999999999995</v>
      </c>
      <c r="AX12" s="45">
        <v>693.4</v>
      </c>
      <c r="AY12" s="45">
        <v>845.8</v>
      </c>
      <c r="AZ12" s="45">
        <v>1083.3</v>
      </c>
      <c r="BA12" s="45">
        <v>1098.2</v>
      </c>
      <c r="BB12" s="45">
        <v>1389.6</v>
      </c>
      <c r="BC12" s="45">
        <v>1602.1</v>
      </c>
      <c r="BD12" s="45">
        <v>1675.9836</v>
      </c>
      <c r="BE12" s="45">
        <v>1683.6985</v>
      </c>
      <c r="BF12" s="45">
        <v>1807.2076999999999</v>
      </c>
      <c r="BG12" s="45">
        <v>2072.2482339388839</v>
      </c>
      <c r="BH12" s="45">
        <v>2306.5936729260284</v>
      </c>
      <c r="BI12" s="45">
        <v>2263.2621544397725</v>
      </c>
      <c r="BJ12" s="46">
        <v>2572.0800806202483</v>
      </c>
      <c r="BK12" s="46">
        <v>2033.2690678316142</v>
      </c>
      <c r="BL12" s="46">
        <v>2169.1703039464392</v>
      </c>
      <c r="BM12" s="46">
        <v>2756.2513930881992</v>
      </c>
      <c r="BN12" s="234"/>
      <c r="BO12" s="234"/>
      <c r="BP12" s="234"/>
      <c r="BQ12" s="234"/>
      <c r="BR12" s="234"/>
      <c r="BS12" s="234"/>
      <c r="BT12" s="234"/>
      <c r="BU12" s="234"/>
      <c r="BV12" s="234"/>
      <c r="BW12" s="234"/>
      <c r="BX12" s="234"/>
      <c r="BY12" s="234"/>
      <c r="BZ12" s="234"/>
      <c r="CA12" s="234"/>
      <c r="CB12" s="234"/>
      <c r="CC12" s="234"/>
    </row>
    <row r="13" spans="2:81" ht="19.899999999999999" customHeight="1">
      <c r="B13" s="90" t="s">
        <v>16</v>
      </c>
      <c r="C13" s="50" t="s">
        <v>195</v>
      </c>
      <c r="E13" s="93" t="s">
        <v>28</v>
      </c>
      <c r="F13" s="93" t="s">
        <v>28</v>
      </c>
      <c r="G13" s="93" t="s">
        <v>28</v>
      </c>
      <c r="H13" s="93" t="s">
        <v>28</v>
      </c>
      <c r="I13" s="93" t="s">
        <v>28</v>
      </c>
      <c r="J13" s="93" t="s">
        <v>28</v>
      </c>
      <c r="K13" s="93" t="s">
        <v>28</v>
      </c>
      <c r="L13" s="93" t="s">
        <v>28</v>
      </c>
      <c r="M13" s="93" t="s">
        <v>28</v>
      </c>
      <c r="N13" s="93" t="s">
        <v>28</v>
      </c>
      <c r="O13" s="93" t="s">
        <v>28</v>
      </c>
      <c r="P13" s="93" t="s">
        <v>28</v>
      </c>
      <c r="Q13" s="93" t="s">
        <v>28</v>
      </c>
      <c r="R13" s="93" t="s">
        <v>28</v>
      </c>
      <c r="S13" s="93" t="s">
        <v>28</v>
      </c>
      <c r="T13" s="93" t="s">
        <v>28</v>
      </c>
      <c r="U13" s="93" t="s">
        <v>28</v>
      </c>
      <c r="V13" s="93" t="s">
        <v>28</v>
      </c>
      <c r="W13" s="93" t="s">
        <v>28</v>
      </c>
      <c r="X13" s="93" t="s">
        <v>28</v>
      </c>
      <c r="Y13" s="93" t="s">
        <v>28</v>
      </c>
      <c r="Z13" s="93" t="s">
        <v>28</v>
      </c>
      <c r="AA13" s="93" t="s">
        <v>28</v>
      </c>
      <c r="AB13" s="93" t="s">
        <v>28</v>
      </c>
      <c r="AC13" s="93" t="s">
        <v>28</v>
      </c>
      <c r="AD13" s="93" t="s">
        <v>28</v>
      </c>
      <c r="AE13" s="93" t="s">
        <v>28</v>
      </c>
      <c r="AF13" s="45">
        <v>5.5</v>
      </c>
      <c r="AG13" s="45">
        <v>7.4</v>
      </c>
      <c r="AH13" s="45">
        <v>2.2999999999999998</v>
      </c>
      <c r="AI13" s="45">
        <v>11.2</v>
      </c>
      <c r="AJ13" s="45">
        <v>5.8</v>
      </c>
      <c r="AK13" s="45">
        <v>7.2</v>
      </c>
      <c r="AL13" s="45">
        <v>3</v>
      </c>
      <c r="AM13" s="45">
        <v>8.1999999999999993</v>
      </c>
      <c r="AN13" s="45">
        <v>5.5</v>
      </c>
      <c r="AO13" s="45">
        <v>11.1</v>
      </c>
      <c r="AP13" s="45">
        <v>14.6</v>
      </c>
      <c r="AQ13" s="45">
        <v>14.1</v>
      </c>
      <c r="AR13" s="45">
        <v>36.700000000000003</v>
      </c>
      <c r="AS13" s="45">
        <v>135.30000000000001</v>
      </c>
      <c r="AT13" s="45">
        <v>62.1</v>
      </c>
      <c r="AU13" s="45">
        <v>61.6</v>
      </c>
      <c r="AV13" s="45">
        <v>29.5</v>
      </c>
      <c r="AW13" s="45">
        <v>34.9</v>
      </c>
      <c r="AX13" s="45">
        <v>34.1</v>
      </c>
      <c r="AY13" s="45">
        <v>75.7</v>
      </c>
      <c r="AZ13" s="45">
        <v>19.899999999999999</v>
      </c>
      <c r="BA13" s="45">
        <v>42.5</v>
      </c>
      <c r="BB13" s="45">
        <v>19</v>
      </c>
      <c r="BC13" s="45">
        <v>35.4</v>
      </c>
      <c r="BD13" s="45">
        <v>40.495600000000003</v>
      </c>
      <c r="BE13" s="45">
        <v>40.016800000000003</v>
      </c>
      <c r="BF13" s="45">
        <v>38.895899999999997</v>
      </c>
      <c r="BG13" s="45">
        <v>25.642274490194893</v>
      </c>
      <c r="BH13" s="45">
        <v>47.467071180129118</v>
      </c>
      <c r="BI13" s="45">
        <v>34.855501690042864</v>
      </c>
      <c r="BJ13" s="46">
        <v>49.546185730199511</v>
      </c>
      <c r="BK13" s="46">
        <v>113.77727346004545</v>
      </c>
      <c r="BL13" s="46">
        <v>128.76726762997924</v>
      </c>
      <c r="BM13" s="46">
        <v>359.78947417995948</v>
      </c>
      <c r="BN13" s="234"/>
      <c r="BO13" s="234"/>
      <c r="BP13" s="234"/>
      <c r="BQ13" s="234"/>
      <c r="BR13" s="234"/>
      <c r="BS13" s="234"/>
      <c r="BT13" s="234"/>
      <c r="BU13" s="234"/>
      <c r="BV13" s="234"/>
      <c r="BW13" s="234"/>
      <c r="BX13" s="234"/>
      <c r="BY13" s="234"/>
      <c r="BZ13" s="234"/>
      <c r="CA13" s="234"/>
      <c r="CB13" s="234"/>
      <c r="CC13" s="234"/>
    </row>
    <row r="14" spans="2:81" ht="19.899999999999999" customHeight="1">
      <c r="B14" s="90" t="s">
        <v>17</v>
      </c>
      <c r="C14" s="50" t="s">
        <v>196</v>
      </c>
      <c r="E14" s="93" t="s">
        <v>28</v>
      </c>
      <c r="F14" s="93" t="s">
        <v>28</v>
      </c>
      <c r="G14" s="93" t="s">
        <v>28</v>
      </c>
      <c r="H14" s="93" t="s">
        <v>28</v>
      </c>
      <c r="I14" s="93" t="s">
        <v>28</v>
      </c>
      <c r="J14" s="93" t="s">
        <v>28</v>
      </c>
      <c r="K14" s="93" t="s">
        <v>28</v>
      </c>
      <c r="L14" s="93" t="s">
        <v>28</v>
      </c>
      <c r="M14" s="93" t="s">
        <v>28</v>
      </c>
      <c r="N14" s="93" t="s">
        <v>28</v>
      </c>
      <c r="O14" s="93" t="s">
        <v>28</v>
      </c>
      <c r="P14" s="93" t="s">
        <v>28</v>
      </c>
      <c r="Q14" s="93" t="s">
        <v>28</v>
      </c>
      <c r="R14" s="93" t="s">
        <v>28</v>
      </c>
      <c r="S14" s="93" t="s">
        <v>28</v>
      </c>
      <c r="T14" s="93" t="s">
        <v>28</v>
      </c>
      <c r="U14" s="93" t="s">
        <v>28</v>
      </c>
      <c r="V14" s="93" t="s">
        <v>28</v>
      </c>
      <c r="W14" s="93" t="s">
        <v>28</v>
      </c>
      <c r="X14" s="93" t="s">
        <v>28</v>
      </c>
      <c r="Y14" s="93" t="s">
        <v>28</v>
      </c>
      <c r="Z14" s="93" t="s">
        <v>28</v>
      </c>
      <c r="AA14" s="93" t="s">
        <v>28</v>
      </c>
      <c r="AB14" s="93" t="s">
        <v>28</v>
      </c>
      <c r="AC14" s="93" t="s">
        <v>28</v>
      </c>
      <c r="AD14" s="93" t="s">
        <v>28</v>
      </c>
      <c r="AE14" s="93" t="s">
        <v>28</v>
      </c>
      <c r="AF14" s="45">
        <v>0</v>
      </c>
      <c r="AG14" s="45">
        <v>0</v>
      </c>
      <c r="AH14" s="45">
        <v>0</v>
      </c>
      <c r="AI14" s="45">
        <v>5.3</v>
      </c>
      <c r="AJ14" s="45">
        <v>0.2</v>
      </c>
      <c r="AK14" s="45">
        <v>1</v>
      </c>
      <c r="AL14" s="45">
        <v>0.5</v>
      </c>
      <c r="AM14" s="45">
        <v>0.1</v>
      </c>
      <c r="AN14" s="45">
        <v>0</v>
      </c>
      <c r="AO14" s="45">
        <v>0.5</v>
      </c>
      <c r="AP14" s="45">
        <v>0</v>
      </c>
      <c r="AQ14" s="45">
        <v>0</v>
      </c>
      <c r="AR14" s="45">
        <v>5.3</v>
      </c>
      <c r="AS14" s="45">
        <v>0</v>
      </c>
      <c r="AT14" s="45">
        <v>0</v>
      </c>
      <c r="AU14" s="45">
        <v>0</v>
      </c>
      <c r="AV14" s="45">
        <v>0</v>
      </c>
      <c r="AW14" s="45">
        <v>0</v>
      </c>
      <c r="AX14" s="45">
        <v>0</v>
      </c>
      <c r="AY14" s="45">
        <v>0</v>
      </c>
      <c r="AZ14" s="45">
        <v>0</v>
      </c>
      <c r="BA14" s="45">
        <v>0</v>
      </c>
      <c r="BB14" s="45">
        <v>0</v>
      </c>
      <c r="BC14" s="45">
        <v>0</v>
      </c>
      <c r="BD14" s="45">
        <v>0</v>
      </c>
      <c r="BE14" s="45">
        <v>0.40970000000000001</v>
      </c>
      <c r="BF14" s="45">
        <v>0</v>
      </c>
      <c r="BG14" s="45">
        <v>6</v>
      </c>
      <c r="BH14" s="45">
        <v>0</v>
      </c>
      <c r="BI14" s="45">
        <v>0</v>
      </c>
      <c r="BJ14" s="46">
        <v>0</v>
      </c>
      <c r="BK14" s="46">
        <v>0</v>
      </c>
      <c r="BL14" s="46">
        <v>0</v>
      </c>
      <c r="BM14" s="46">
        <v>0</v>
      </c>
      <c r="BN14" s="234"/>
      <c r="BO14" s="234"/>
      <c r="BP14" s="234"/>
      <c r="BQ14" s="234"/>
      <c r="BR14" s="234"/>
      <c r="BS14" s="234"/>
      <c r="BT14" s="234"/>
      <c r="BU14" s="234"/>
      <c r="BV14" s="234"/>
      <c r="BW14" s="234"/>
      <c r="BX14" s="234"/>
      <c r="BY14" s="234"/>
      <c r="BZ14" s="234"/>
      <c r="CA14" s="234"/>
      <c r="CB14" s="234"/>
      <c r="CC14" s="234"/>
    </row>
    <row r="15" spans="2:81" ht="19.899999999999999" customHeight="1">
      <c r="B15" s="90" t="s">
        <v>18</v>
      </c>
      <c r="C15" s="50" t="s">
        <v>197</v>
      </c>
      <c r="E15" s="93" t="s">
        <v>28</v>
      </c>
      <c r="F15" s="93" t="s">
        <v>28</v>
      </c>
      <c r="G15" s="93" t="s">
        <v>28</v>
      </c>
      <c r="H15" s="93" t="s">
        <v>28</v>
      </c>
      <c r="I15" s="93" t="s">
        <v>28</v>
      </c>
      <c r="J15" s="93" t="s">
        <v>28</v>
      </c>
      <c r="K15" s="93" t="s">
        <v>28</v>
      </c>
      <c r="L15" s="93" t="s">
        <v>28</v>
      </c>
      <c r="M15" s="93" t="s">
        <v>28</v>
      </c>
      <c r="N15" s="93" t="s">
        <v>28</v>
      </c>
      <c r="O15" s="93" t="s">
        <v>28</v>
      </c>
      <c r="P15" s="93" t="s">
        <v>28</v>
      </c>
      <c r="Q15" s="93" t="s">
        <v>28</v>
      </c>
      <c r="R15" s="93" t="s">
        <v>28</v>
      </c>
      <c r="S15" s="93" t="s">
        <v>28</v>
      </c>
      <c r="T15" s="93" t="s">
        <v>28</v>
      </c>
      <c r="U15" s="93" t="s">
        <v>28</v>
      </c>
      <c r="V15" s="93" t="s">
        <v>28</v>
      </c>
      <c r="W15" s="93" t="s">
        <v>28</v>
      </c>
      <c r="X15" s="93" t="s">
        <v>28</v>
      </c>
      <c r="Y15" s="93" t="s">
        <v>28</v>
      </c>
      <c r="Z15" s="93" t="s">
        <v>28</v>
      </c>
      <c r="AA15" s="93" t="s">
        <v>28</v>
      </c>
      <c r="AB15" s="93" t="s">
        <v>28</v>
      </c>
      <c r="AC15" s="93" t="s">
        <v>28</v>
      </c>
      <c r="AD15" s="93" t="s">
        <v>28</v>
      </c>
      <c r="AE15" s="93" t="s">
        <v>28</v>
      </c>
      <c r="AF15" s="45">
        <v>9.6</v>
      </c>
      <c r="AG15" s="45">
        <v>12.8</v>
      </c>
      <c r="AH15" s="45">
        <v>4.8</v>
      </c>
      <c r="AI15" s="45">
        <v>6.3</v>
      </c>
      <c r="AJ15" s="45">
        <v>3.6</v>
      </c>
      <c r="AK15" s="45">
        <v>17.2</v>
      </c>
      <c r="AL15" s="45">
        <v>3.5</v>
      </c>
      <c r="AM15" s="45">
        <v>4.7</v>
      </c>
      <c r="AN15" s="45">
        <v>5.3</v>
      </c>
      <c r="AO15" s="45">
        <v>5.3</v>
      </c>
      <c r="AP15" s="45">
        <v>5.3</v>
      </c>
      <c r="AQ15" s="45">
        <v>6.4</v>
      </c>
      <c r="AR15" s="45">
        <v>0.4</v>
      </c>
      <c r="AS15" s="45">
        <v>5.6</v>
      </c>
      <c r="AT15" s="45">
        <v>3.2</v>
      </c>
      <c r="AU15" s="45">
        <v>6.1</v>
      </c>
      <c r="AV15" s="45">
        <v>2.2000000000000002</v>
      </c>
      <c r="AW15" s="45">
        <v>2.7</v>
      </c>
      <c r="AX15" s="45">
        <v>2.4</v>
      </c>
      <c r="AY15" s="45">
        <v>2.7</v>
      </c>
      <c r="AZ15" s="45">
        <v>0.1</v>
      </c>
      <c r="BA15" s="45">
        <v>0.1</v>
      </c>
      <c r="BB15" s="45">
        <v>164.5</v>
      </c>
      <c r="BC15" s="45">
        <v>161.5</v>
      </c>
      <c r="BD15" s="45">
        <v>175.76910000000001</v>
      </c>
      <c r="BE15" s="45">
        <v>163.0899</v>
      </c>
      <c r="BF15" s="45">
        <v>146.85720000000001</v>
      </c>
      <c r="BG15" s="45">
        <v>172.28627164431126</v>
      </c>
      <c r="BH15" s="45">
        <v>138.20204726449856</v>
      </c>
      <c r="BI15" s="45">
        <v>149.65372512986247</v>
      </c>
      <c r="BJ15" s="46">
        <v>136.15558608108165</v>
      </c>
      <c r="BK15" s="46">
        <v>114.09701826804726</v>
      </c>
      <c r="BL15" s="46">
        <v>99.507096785345368</v>
      </c>
      <c r="BM15" s="46">
        <v>95.862494098499951</v>
      </c>
      <c r="BN15" s="234"/>
      <c r="BO15" s="234"/>
      <c r="BP15" s="234"/>
      <c r="BQ15" s="234"/>
      <c r="BR15" s="234"/>
      <c r="BS15" s="234"/>
      <c r="BT15" s="234"/>
      <c r="BU15" s="234"/>
      <c r="BV15" s="234"/>
      <c r="BW15" s="234"/>
      <c r="BX15" s="234"/>
      <c r="BY15" s="234"/>
      <c r="BZ15" s="234"/>
      <c r="CA15" s="234"/>
      <c r="CB15" s="234"/>
      <c r="CC15" s="234"/>
    </row>
    <row r="16" spans="2:81" ht="19.899999999999999" customHeight="1">
      <c r="B16" s="90" t="s">
        <v>19</v>
      </c>
      <c r="C16" s="50" t="s">
        <v>198</v>
      </c>
      <c r="E16" s="45">
        <v>-0.1</v>
      </c>
      <c r="F16" s="45">
        <v>-1.9</v>
      </c>
      <c r="G16" s="45">
        <v>-2</v>
      </c>
      <c r="H16" s="45">
        <v>-8.1</v>
      </c>
      <c r="I16" s="45">
        <v>-9.1</v>
      </c>
      <c r="J16" s="45">
        <v>-9.4</v>
      </c>
      <c r="K16" s="45">
        <v>-8.6</v>
      </c>
      <c r="L16" s="45">
        <v>-2</v>
      </c>
      <c r="M16" s="45">
        <v>-16.399999999999999</v>
      </c>
      <c r="N16" s="45">
        <v>-16.5</v>
      </c>
      <c r="O16" s="45">
        <v>-12.5</v>
      </c>
      <c r="P16" s="45">
        <v>-15.7</v>
      </c>
      <c r="Q16" s="45">
        <v>-17</v>
      </c>
      <c r="R16" s="45">
        <v>-22.8</v>
      </c>
      <c r="S16" s="45">
        <v>-35</v>
      </c>
      <c r="T16" s="45">
        <v>-65.900000000000006</v>
      </c>
      <c r="U16" s="45">
        <v>-60.1</v>
      </c>
      <c r="V16" s="45">
        <v>-60.8</v>
      </c>
      <c r="W16" s="45">
        <v>-144.30000000000001</v>
      </c>
      <c r="X16" s="45">
        <v>-273.2</v>
      </c>
      <c r="Y16" s="45">
        <v>-28.1</v>
      </c>
      <c r="Z16" s="45">
        <v>-177.7</v>
      </c>
      <c r="AA16" s="45">
        <v>-249.8</v>
      </c>
      <c r="AB16" s="45">
        <v>-325.60000000000002</v>
      </c>
      <c r="AC16" s="45">
        <v>-439.4</v>
      </c>
      <c r="AD16" s="45">
        <v>-558</v>
      </c>
      <c r="AE16" s="45">
        <v>-709.3</v>
      </c>
      <c r="AF16" s="45">
        <v>-906.9</v>
      </c>
      <c r="AG16" s="45">
        <v>-913.5</v>
      </c>
      <c r="AH16" s="45">
        <v>-1038.8</v>
      </c>
      <c r="AI16" s="45">
        <v>-21.1</v>
      </c>
      <c r="AJ16" s="45">
        <v>-57.5</v>
      </c>
      <c r="AK16" s="45">
        <v>-73.5</v>
      </c>
      <c r="AL16" s="45">
        <v>-82.2</v>
      </c>
      <c r="AM16" s="45">
        <v>-98.1</v>
      </c>
      <c r="AN16" s="45">
        <v>-95.6</v>
      </c>
      <c r="AO16" s="45">
        <v>-69.400000000000006</v>
      </c>
      <c r="AP16" s="45">
        <v>-31</v>
      </c>
      <c r="AQ16" s="45">
        <v>-50.8</v>
      </c>
      <c r="AR16" s="45">
        <v>-156.1</v>
      </c>
      <c r="AS16" s="45">
        <f>+AS17+AS18</f>
        <v>-177.5</v>
      </c>
      <c r="AT16" s="45">
        <v>-171.6</v>
      </c>
      <c r="AU16" s="45">
        <v>-178.79999999999998</v>
      </c>
      <c r="AV16" s="45">
        <v>-195.89999999999998</v>
      </c>
      <c r="AW16" s="45">
        <v>-219.3</v>
      </c>
      <c r="AX16" s="45">
        <v>-193.29999999999998</v>
      </c>
      <c r="AY16" s="45">
        <v>-65.2</v>
      </c>
      <c r="AZ16" s="45">
        <v>-84.7</v>
      </c>
      <c r="BA16" s="45">
        <v>-111</v>
      </c>
      <c r="BB16" s="45">
        <v>-150.30000000000001</v>
      </c>
      <c r="BC16" s="45">
        <v>-167.4</v>
      </c>
      <c r="BD16" s="45">
        <v>-181.75550000000001</v>
      </c>
      <c r="BE16" s="45">
        <v>-169.1088</v>
      </c>
      <c r="BF16" s="45">
        <v>-152.91419999999999</v>
      </c>
      <c r="BG16" s="45">
        <v>-122.973121769165</v>
      </c>
      <c r="BH16" s="45">
        <v>-91.046656162828896</v>
      </c>
      <c r="BI16" s="45">
        <v>-60.232784487487002</v>
      </c>
      <c r="BJ16" s="46">
        <v>-41.5918402804975</v>
      </c>
      <c r="BK16" s="46">
        <v>-222.23180323080879</v>
      </c>
      <c r="BL16" s="46">
        <v>-188.91231088131622</v>
      </c>
      <c r="BM16" s="46">
        <v>-138.39804699596004</v>
      </c>
      <c r="BN16" s="234"/>
      <c r="BO16" s="234"/>
      <c r="BP16" s="234"/>
      <c r="BQ16" s="234"/>
      <c r="BR16" s="234"/>
      <c r="BS16" s="234"/>
      <c r="BT16" s="234"/>
      <c r="BU16" s="234"/>
      <c r="BV16" s="234"/>
      <c r="BW16" s="234"/>
      <c r="BX16" s="234"/>
      <c r="BY16" s="234"/>
      <c r="BZ16" s="234"/>
      <c r="CA16" s="234"/>
      <c r="CB16" s="234"/>
      <c r="CC16" s="234"/>
    </row>
    <row r="17" spans="2:81" ht="19.899999999999999" customHeight="1">
      <c r="B17" s="90" t="s">
        <v>20</v>
      </c>
      <c r="C17" s="50" t="s">
        <v>199</v>
      </c>
      <c r="E17" s="45">
        <v>0</v>
      </c>
      <c r="F17" s="45">
        <v>0</v>
      </c>
      <c r="G17" s="45">
        <v>0</v>
      </c>
      <c r="H17" s="45">
        <v>0</v>
      </c>
      <c r="I17" s="45">
        <v>0</v>
      </c>
      <c r="J17" s="45">
        <v>0</v>
      </c>
      <c r="K17" s="45">
        <v>0</v>
      </c>
      <c r="L17" s="45">
        <v>0</v>
      </c>
      <c r="M17" s="45">
        <v>0</v>
      </c>
      <c r="N17" s="45">
        <v>0</v>
      </c>
      <c r="O17" s="45">
        <v>0</v>
      </c>
      <c r="P17" s="45">
        <v>0</v>
      </c>
      <c r="Q17" s="45">
        <v>0</v>
      </c>
      <c r="R17" s="45">
        <v>0</v>
      </c>
      <c r="S17" s="45">
        <v>0</v>
      </c>
      <c r="T17" s="45">
        <v>0</v>
      </c>
      <c r="U17" s="45">
        <v>0</v>
      </c>
      <c r="V17" s="45">
        <v>0</v>
      </c>
      <c r="W17" s="45">
        <v>0</v>
      </c>
      <c r="X17" s="45">
        <v>0</v>
      </c>
      <c r="Y17" s="45">
        <v>0</v>
      </c>
      <c r="Z17" s="45">
        <v>0</v>
      </c>
      <c r="AA17" s="45">
        <v>0</v>
      </c>
      <c r="AB17" s="45">
        <v>0</v>
      </c>
      <c r="AC17" s="45">
        <v>0</v>
      </c>
      <c r="AD17" s="45">
        <v>0</v>
      </c>
      <c r="AE17" s="45">
        <v>0</v>
      </c>
      <c r="AF17" s="45">
        <v>0</v>
      </c>
      <c r="AG17" s="45">
        <v>0</v>
      </c>
      <c r="AH17" s="45">
        <v>0</v>
      </c>
      <c r="AI17" s="45">
        <v>0</v>
      </c>
      <c r="AJ17" s="45">
        <v>-23</v>
      </c>
      <c r="AK17" s="45">
        <v>-23</v>
      </c>
      <c r="AL17" s="45">
        <v>-23</v>
      </c>
      <c r="AM17" s="45">
        <v>-47.2</v>
      </c>
      <c r="AN17" s="45">
        <v>-35.6</v>
      </c>
      <c r="AO17" s="45">
        <v>-27</v>
      </c>
      <c r="AP17" s="45">
        <v>-27</v>
      </c>
      <c r="AQ17" s="45">
        <v>-49.7</v>
      </c>
      <c r="AR17" s="45">
        <v>-152.80000000000001</v>
      </c>
      <c r="AS17" s="45">
        <v>-174.6</v>
      </c>
      <c r="AT17" s="45">
        <v>-169.2</v>
      </c>
      <c r="AU17" s="45">
        <v>-173.2</v>
      </c>
      <c r="AV17" s="45">
        <v>-193.7</v>
      </c>
      <c r="AW17" s="45">
        <v>-216.9</v>
      </c>
      <c r="AX17" s="45">
        <v>-191.2</v>
      </c>
      <c r="AY17" s="45">
        <v>-62.9</v>
      </c>
      <c r="AZ17" s="45">
        <v>-84.7</v>
      </c>
      <c r="BA17" s="45">
        <v>-111</v>
      </c>
      <c r="BB17" s="45">
        <v>-150.30000000000001</v>
      </c>
      <c r="BC17" s="45">
        <v>-167.4</v>
      </c>
      <c r="BD17" s="45">
        <v>-181.75550000000001</v>
      </c>
      <c r="BE17" s="45">
        <v>-169.1088</v>
      </c>
      <c r="BF17" s="45">
        <v>-152.91419999999999</v>
      </c>
      <c r="BG17" s="45">
        <v>-122.973121769165</v>
      </c>
      <c r="BH17" s="45">
        <v>-91.046656162828896</v>
      </c>
      <c r="BI17" s="45">
        <v>-60.232784487487002</v>
      </c>
      <c r="BJ17" s="46">
        <v>-41.5918402804975</v>
      </c>
      <c r="BK17" s="46">
        <v>-22.231803230808801</v>
      </c>
      <c r="BL17" s="46">
        <v>-8.9123108813162304</v>
      </c>
      <c r="BM17" s="46">
        <v>-2.3980469959600499</v>
      </c>
      <c r="BN17" s="234"/>
      <c r="BO17" s="234"/>
      <c r="BP17" s="234"/>
      <c r="BQ17" s="234"/>
      <c r="BR17" s="234"/>
      <c r="BS17" s="234"/>
      <c r="BT17" s="234"/>
      <c r="BU17" s="234"/>
      <c r="BV17" s="234"/>
      <c r="BW17" s="234"/>
      <c r="BX17" s="234"/>
      <c r="BY17" s="234"/>
      <c r="BZ17" s="234"/>
      <c r="CA17" s="234"/>
      <c r="CB17" s="234"/>
      <c r="CC17" s="234"/>
    </row>
    <row r="18" spans="2:81" ht="19.899999999999999" customHeight="1">
      <c r="B18" s="90" t="s">
        <v>21</v>
      </c>
      <c r="C18" s="50" t="s">
        <v>200</v>
      </c>
      <c r="E18" s="45">
        <v>-0.1</v>
      </c>
      <c r="F18" s="45">
        <v>-1.9</v>
      </c>
      <c r="G18" s="45">
        <v>-2</v>
      </c>
      <c r="H18" s="45">
        <v>-8.1</v>
      </c>
      <c r="I18" s="45">
        <v>-9.1</v>
      </c>
      <c r="J18" s="45">
        <v>-9.4</v>
      </c>
      <c r="K18" s="45">
        <v>-8.6</v>
      </c>
      <c r="L18" s="45">
        <v>-2</v>
      </c>
      <c r="M18" s="45">
        <v>-16.399999999999999</v>
      </c>
      <c r="N18" s="45">
        <v>-16.5</v>
      </c>
      <c r="O18" s="45">
        <v>-12.5</v>
      </c>
      <c r="P18" s="45">
        <v>-15.7</v>
      </c>
      <c r="Q18" s="45">
        <v>-17</v>
      </c>
      <c r="R18" s="45">
        <v>-22.8</v>
      </c>
      <c r="S18" s="45">
        <v>-35</v>
      </c>
      <c r="T18" s="45">
        <v>-65.900000000000006</v>
      </c>
      <c r="U18" s="45">
        <v>-60.1</v>
      </c>
      <c r="V18" s="45">
        <v>-60.8</v>
      </c>
      <c r="W18" s="45">
        <v>-144.30000000000001</v>
      </c>
      <c r="X18" s="45">
        <v>-273.2</v>
      </c>
      <c r="Y18" s="45">
        <v>-28.1</v>
      </c>
      <c r="Z18" s="45">
        <v>-177.7</v>
      </c>
      <c r="AA18" s="45">
        <v>-249.8</v>
      </c>
      <c r="AB18" s="45">
        <v>-325.60000000000002</v>
      </c>
      <c r="AC18" s="45">
        <v>-439.4</v>
      </c>
      <c r="AD18" s="45">
        <v>-558</v>
      </c>
      <c r="AE18" s="45">
        <v>-709.3</v>
      </c>
      <c r="AF18" s="45">
        <v>-906.9</v>
      </c>
      <c r="AG18" s="45">
        <v>-913.5</v>
      </c>
      <c r="AH18" s="45">
        <v>-1038.8</v>
      </c>
      <c r="AI18" s="45">
        <v>-21.1</v>
      </c>
      <c r="AJ18" s="45">
        <v>-34.5</v>
      </c>
      <c r="AK18" s="45">
        <v>-50.5</v>
      </c>
      <c r="AL18" s="45">
        <v>-59.2</v>
      </c>
      <c r="AM18" s="45">
        <v>-50.9</v>
      </c>
      <c r="AN18" s="45">
        <v>-60</v>
      </c>
      <c r="AO18" s="45">
        <v>-42.4</v>
      </c>
      <c r="AP18" s="45">
        <v>-4</v>
      </c>
      <c r="AQ18" s="45">
        <v>-1.1000000000000001</v>
      </c>
      <c r="AR18" s="45">
        <v>-3.3</v>
      </c>
      <c r="AS18" s="45">
        <v>-2.9</v>
      </c>
      <c r="AT18" s="45">
        <v>-2.4</v>
      </c>
      <c r="AU18" s="45">
        <v>-5.6</v>
      </c>
      <c r="AV18" s="45">
        <v>-2.2000000000000002</v>
      </c>
      <c r="AW18" s="45">
        <v>-2.4</v>
      </c>
      <c r="AX18" s="45">
        <v>-2.1</v>
      </c>
      <c r="AY18" s="45">
        <v>-2.2999999999999998</v>
      </c>
      <c r="AZ18" s="45">
        <v>0</v>
      </c>
      <c r="BA18" s="45">
        <v>0</v>
      </c>
      <c r="BB18" s="45">
        <v>0</v>
      </c>
      <c r="BC18" s="45">
        <v>0</v>
      </c>
      <c r="BD18" s="45">
        <v>0</v>
      </c>
      <c r="BE18" s="45">
        <v>0</v>
      </c>
      <c r="BF18" s="45">
        <v>0</v>
      </c>
      <c r="BG18" s="45">
        <v>0</v>
      </c>
      <c r="BH18" s="45">
        <v>0</v>
      </c>
      <c r="BI18" s="45">
        <v>0</v>
      </c>
      <c r="BJ18" s="46">
        <v>0</v>
      </c>
      <c r="BK18" s="46">
        <v>-200</v>
      </c>
      <c r="BL18" s="46">
        <v>-180</v>
      </c>
      <c r="BM18" s="46">
        <v>-136</v>
      </c>
      <c r="BN18" s="234"/>
      <c r="BO18" s="234"/>
      <c r="BP18" s="234"/>
      <c r="BQ18" s="234"/>
      <c r="BR18" s="234"/>
      <c r="BS18" s="234"/>
      <c r="BT18" s="234"/>
      <c r="BU18" s="234"/>
      <c r="BV18" s="234"/>
      <c r="BW18" s="234"/>
      <c r="BX18" s="234"/>
      <c r="BY18" s="234"/>
      <c r="BZ18" s="234"/>
      <c r="CA18" s="234"/>
      <c r="CB18" s="234"/>
      <c r="CC18" s="234"/>
    </row>
    <row r="19" spans="2:81" ht="19.899999999999999" customHeight="1">
      <c r="B19" s="90" t="s">
        <v>22</v>
      </c>
      <c r="C19" s="50" t="s">
        <v>201</v>
      </c>
      <c r="E19" s="93" t="s">
        <v>28</v>
      </c>
      <c r="F19" s="93" t="s">
        <v>28</v>
      </c>
      <c r="G19" s="93" t="s">
        <v>28</v>
      </c>
      <c r="H19" s="93" t="s">
        <v>28</v>
      </c>
      <c r="I19" s="93" t="s">
        <v>28</v>
      </c>
      <c r="J19" s="93" t="s">
        <v>28</v>
      </c>
      <c r="K19" s="93" t="s">
        <v>28</v>
      </c>
      <c r="L19" s="93" t="s">
        <v>28</v>
      </c>
      <c r="M19" s="93" t="s">
        <v>28</v>
      </c>
      <c r="N19" s="93" t="s">
        <v>28</v>
      </c>
      <c r="O19" s="45">
        <v>-3.1857142857142859</v>
      </c>
      <c r="P19" s="45">
        <v>-6.0857142857142863</v>
      </c>
      <c r="Q19" s="45">
        <v>-9.7142857142857135</v>
      </c>
      <c r="R19" s="45">
        <v>-12.785714285714286</v>
      </c>
      <c r="S19" s="45">
        <v>-12.785714285714286</v>
      </c>
      <c r="T19" s="45">
        <v>-12.342857142857143</v>
      </c>
      <c r="U19" s="45">
        <v>-11.4</v>
      </c>
      <c r="V19" s="45">
        <v>-11.071428571428571</v>
      </c>
      <c r="W19" s="45">
        <v>-11.185714285714285</v>
      </c>
      <c r="X19" s="45">
        <v>-54.09</v>
      </c>
      <c r="Y19" s="45">
        <v>-451.01</v>
      </c>
      <c r="Z19" s="45">
        <v>-656.21</v>
      </c>
      <c r="AA19" s="45">
        <v>-869.98</v>
      </c>
      <c r="AB19" s="45">
        <v>-1439.94</v>
      </c>
      <c r="AC19" s="45">
        <v>-1953.14</v>
      </c>
      <c r="AD19" s="45">
        <v>-2183.417857142857</v>
      </c>
      <c r="AE19" s="45">
        <v>-2126.04</v>
      </c>
      <c r="AF19" s="45">
        <v>-2343.9857142857145</v>
      </c>
      <c r="AG19" s="45">
        <v>-2738.8813043478258</v>
      </c>
      <c r="AH19" s="45">
        <v>-2537.0218794233292</v>
      </c>
      <c r="AI19" s="45">
        <v>-3729.8</v>
      </c>
      <c r="AJ19" s="45">
        <v>-4122.3599999999997</v>
      </c>
      <c r="AK19" s="45">
        <v>-4290.1400000000003</v>
      </c>
      <c r="AL19" s="45">
        <v>-3462.661417322835</v>
      </c>
      <c r="AM19" s="45">
        <v>-3399.8171589310828</v>
      </c>
      <c r="AN19" s="45">
        <v>-2903.4755332496866</v>
      </c>
      <c r="AO19" s="45">
        <v>-2074.3721973094171</v>
      </c>
      <c r="AP19" s="45">
        <v>-2199.099099099099</v>
      </c>
      <c r="AQ19" s="45">
        <v>-2165.9070598748885</v>
      </c>
      <c r="AR19" s="45">
        <v>-2154.1233766233763</v>
      </c>
      <c r="AS19" s="45">
        <v>-2286.7131796006834</v>
      </c>
      <c r="AT19" s="45">
        <v>-1759.9</v>
      </c>
      <c r="AU19" s="45">
        <v>-1785.1</v>
      </c>
      <c r="AV19" s="45">
        <v>-1824.5</v>
      </c>
      <c r="AW19" s="45">
        <v>-1723</v>
      </c>
      <c r="AX19" s="45">
        <v>-1734.9</v>
      </c>
      <c r="AY19" s="45">
        <v>-1844.9</v>
      </c>
      <c r="AZ19" s="45">
        <v>-1882.6</v>
      </c>
      <c r="BA19" s="45">
        <v>-1913</v>
      </c>
      <c r="BB19" s="45">
        <v>-1776</v>
      </c>
      <c r="BC19" s="45">
        <v>-1786.6</v>
      </c>
      <c r="BD19" s="45">
        <v>-1788.5975000000001</v>
      </c>
      <c r="BE19" s="45">
        <v>-1805.8973000000001</v>
      </c>
      <c r="BF19" s="45">
        <v>-1821.8063</v>
      </c>
      <c r="BG19" s="45">
        <v>-1891.867399130741</v>
      </c>
      <c r="BH19" s="45">
        <v>-1635.706642005591</v>
      </c>
      <c r="BI19" s="45">
        <v>-1657.9956169633604</v>
      </c>
      <c r="BJ19" s="46">
        <v>-1671.8180112676544</v>
      </c>
      <c r="BK19" s="46">
        <v>-1679.1459625397513</v>
      </c>
      <c r="BL19" s="46">
        <v>-1697.7127788586272</v>
      </c>
      <c r="BM19" s="46">
        <v>-1702.5883630864018</v>
      </c>
      <c r="BN19" s="234"/>
      <c r="BO19" s="234"/>
      <c r="BP19" s="234"/>
      <c r="BQ19" s="234"/>
      <c r="BR19" s="234"/>
      <c r="BS19" s="234"/>
      <c r="BT19" s="234"/>
      <c r="BU19" s="234"/>
      <c r="BV19" s="234"/>
      <c r="BW19" s="234"/>
      <c r="BX19" s="234"/>
      <c r="BY19" s="234"/>
      <c r="BZ19" s="234"/>
      <c r="CA19" s="234"/>
      <c r="CB19" s="234"/>
      <c r="CC19" s="234"/>
    </row>
    <row r="20" spans="2:81" ht="14.25" customHeight="1">
      <c r="B20" s="91"/>
      <c r="C20" s="50" t="s">
        <v>86</v>
      </c>
      <c r="AS20" s="45"/>
      <c r="AT20" s="45"/>
      <c r="AU20" s="45"/>
      <c r="AV20" s="45"/>
      <c r="AW20" s="45"/>
      <c r="AX20" s="45"/>
      <c r="AY20" s="45"/>
      <c r="AZ20" s="45"/>
      <c r="BA20" s="45"/>
      <c r="BB20" s="45"/>
      <c r="BC20" s="45"/>
      <c r="BJ20" s="46"/>
      <c r="BK20" s="46"/>
      <c r="BL20" s="46"/>
      <c r="BM20" s="46"/>
      <c r="BN20" s="234"/>
      <c r="BO20" s="234"/>
      <c r="BP20" s="234"/>
      <c r="BQ20" s="234"/>
      <c r="BR20" s="234"/>
      <c r="BS20" s="234"/>
      <c r="BT20" s="234"/>
      <c r="BU20" s="234"/>
      <c r="BV20" s="234"/>
      <c r="BW20" s="234"/>
      <c r="BX20" s="234"/>
      <c r="BY20" s="234"/>
      <c r="BZ20" s="234"/>
      <c r="CA20" s="234"/>
      <c r="CB20" s="234"/>
      <c r="CC20" s="234"/>
    </row>
    <row r="21" spans="2:81" ht="19.899999999999999" customHeight="1">
      <c r="B21" s="92" t="s">
        <v>189</v>
      </c>
      <c r="C21" s="50"/>
      <c r="AS21" s="45"/>
      <c r="AT21" s="45"/>
      <c r="AU21" s="45"/>
      <c r="AV21" s="45"/>
      <c r="AW21" s="45"/>
      <c r="AX21" s="45"/>
      <c r="AY21" s="45"/>
      <c r="AZ21" s="45"/>
      <c r="BA21" s="45"/>
      <c r="BB21" s="45"/>
      <c r="BC21" s="45"/>
      <c r="BD21" s="45"/>
      <c r="BE21" s="45"/>
      <c r="BF21" s="45"/>
      <c r="BG21" s="45"/>
      <c r="BH21" s="45"/>
      <c r="BI21" s="45"/>
      <c r="BJ21" s="46"/>
      <c r="BK21" s="46"/>
      <c r="BL21" s="46"/>
      <c r="BM21" s="46"/>
      <c r="BN21" s="234"/>
      <c r="BO21" s="234"/>
      <c r="BP21" s="234"/>
      <c r="BQ21" s="234"/>
      <c r="BR21" s="234"/>
      <c r="BS21" s="234"/>
      <c r="BT21" s="234"/>
      <c r="BU21" s="234"/>
      <c r="BV21" s="234"/>
      <c r="BW21" s="234"/>
      <c r="BX21" s="234"/>
      <c r="BY21" s="234"/>
      <c r="BZ21" s="234"/>
      <c r="CA21" s="234"/>
      <c r="CB21" s="234"/>
      <c r="CC21" s="234"/>
    </row>
    <row r="22" spans="2:81" s="68" customFormat="1" ht="19.899999999999999" customHeight="1">
      <c r="B22" s="90" t="s">
        <v>23</v>
      </c>
      <c r="C22" s="65" t="s">
        <v>202</v>
      </c>
      <c r="E22" s="43">
        <v>-0.5</v>
      </c>
      <c r="F22" s="43">
        <v>0.8</v>
      </c>
      <c r="G22" s="43">
        <v>1.4</v>
      </c>
      <c r="H22" s="43">
        <v>-2.1857142857142859</v>
      </c>
      <c r="I22" s="43">
        <v>-7.2142857142857144</v>
      </c>
      <c r="J22" s="43">
        <v>-28.985714285714288</v>
      </c>
      <c r="K22" s="43">
        <v>-47.657142857142858</v>
      </c>
      <c r="L22" s="43">
        <v>-55.48571428571428</v>
      </c>
      <c r="M22" s="43">
        <v>-69.028571428571439</v>
      </c>
      <c r="N22" s="43">
        <v>-72.871428571428567</v>
      </c>
      <c r="O22" s="43">
        <v>-71.085714285714289</v>
      </c>
      <c r="P22" s="43">
        <v>-74.114285714285714</v>
      </c>
      <c r="Q22" s="43">
        <v>-63.114285714285714</v>
      </c>
      <c r="R22" s="43">
        <v>-68.414285714285711</v>
      </c>
      <c r="S22" s="43">
        <v>-84.314285714285717</v>
      </c>
      <c r="T22" s="43">
        <v>-100.05714285714285</v>
      </c>
      <c r="U22" s="43">
        <v>-78.357142857142861</v>
      </c>
      <c r="V22" s="43">
        <v>-133.95714285714286</v>
      </c>
      <c r="W22" s="43">
        <v>-168.35714285714286</v>
      </c>
      <c r="X22" s="43">
        <v>-149.35</v>
      </c>
      <c r="Y22" s="43">
        <v>-442.7</v>
      </c>
      <c r="Z22" s="43">
        <v>-275.45</v>
      </c>
      <c r="AA22" s="43">
        <v>-184.41</v>
      </c>
      <c r="AB22" s="43">
        <v>-235.99</v>
      </c>
      <c r="AC22" s="43">
        <v>-225.26</v>
      </c>
      <c r="AD22" s="43">
        <v>-66.392857142857139</v>
      </c>
      <c r="AE22" s="43">
        <v>-17.14</v>
      </c>
      <c r="AF22" s="43">
        <v>-21.721428571428575</v>
      </c>
      <c r="AG22" s="43">
        <v>1.5981521739130435</v>
      </c>
      <c r="AH22" s="43">
        <v>2.4991114023591088</v>
      </c>
      <c r="AI22" s="43">
        <v>3.6999885333333333</v>
      </c>
      <c r="AJ22" s="43">
        <v>12.74</v>
      </c>
      <c r="AK22" s="43">
        <v>21.38</v>
      </c>
      <c r="AL22" s="43">
        <v>39.159842519685036</v>
      </c>
      <c r="AM22" s="43">
        <v>27.624472573839668</v>
      </c>
      <c r="AN22" s="43">
        <v>15.383437892095355</v>
      </c>
      <c r="AO22" s="43">
        <v>55.678475336322862</v>
      </c>
      <c r="AP22" s="43">
        <v>75.71971971971972</v>
      </c>
      <c r="AQ22" s="43">
        <v>61.830563002680975</v>
      </c>
      <c r="AR22" s="43">
        <v>-6.7448051948052061</v>
      </c>
      <c r="AS22" s="43">
        <f>+AS23+AS26</f>
        <v>-35.188012835731733</v>
      </c>
      <c r="AT22" s="43">
        <v>-35.799999999999997</v>
      </c>
      <c r="AU22" s="43">
        <v>-17.800000000000004</v>
      </c>
      <c r="AV22" s="43">
        <v>-20.399999999999999</v>
      </c>
      <c r="AW22" s="43">
        <v>-3.3999999999999915</v>
      </c>
      <c r="AX22" s="43">
        <v>-81</v>
      </c>
      <c r="AY22" s="43">
        <v>-267.60000000000002</v>
      </c>
      <c r="AZ22" s="43">
        <v>-316.39299999999997</v>
      </c>
      <c r="BA22" s="43">
        <v>-320.96922191434373</v>
      </c>
      <c r="BB22" s="43">
        <v>-109.10744031420414</v>
      </c>
      <c r="BC22" s="43">
        <v>218.5186451167242</v>
      </c>
      <c r="BD22" s="43">
        <v>379.73197318114245</v>
      </c>
      <c r="BE22" s="43">
        <v>237.92234317494427</v>
      </c>
      <c r="BF22" s="43">
        <v>184.94753718393665</v>
      </c>
      <c r="BG22" s="43">
        <v>143.69468575371914</v>
      </c>
      <c r="BH22" s="43">
        <v>-263.13918571500517</v>
      </c>
      <c r="BI22" s="43">
        <v>-392.35228944648867</v>
      </c>
      <c r="BJ22" s="69">
        <v>-555.84373504802932</v>
      </c>
      <c r="BK22" s="69">
        <v>-551.04984625893746</v>
      </c>
      <c r="BL22" s="69">
        <v>166.10798649761455</v>
      </c>
      <c r="BM22" s="69">
        <v>337.83728114724408</v>
      </c>
      <c r="BN22" s="234"/>
      <c r="BO22" s="234"/>
      <c r="BP22" s="234"/>
      <c r="BQ22" s="234"/>
      <c r="BR22" s="234"/>
      <c r="BS22" s="234"/>
      <c r="BT22" s="234"/>
      <c r="BU22" s="234"/>
      <c r="BV22" s="234"/>
      <c r="BW22" s="234"/>
      <c r="BX22" s="234"/>
      <c r="BY22" s="234"/>
      <c r="BZ22" s="234"/>
      <c r="CA22" s="234"/>
      <c r="CB22" s="234"/>
      <c r="CC22" s="234"/>
    </row>
    <row r="23" spans="2:81" ht="19.899999999999999" customHeight="1">
      <c r="B23" s="90" t="s">
        <v>24</v>
      </c>
      <c r="C23" s="50" t="s">
        <v>203</v>
      </c>
      <c r="E23" s="45">
        <v>-0.5</v>
      </c>
      <c r="F23" s="45">
        <v>0.8</v>
      </c>
      <c r="G23" s="45">
        <v>1.4</v>
      </c>
      <c r="H23" s="45">
        <v>-1.2</v>
      </c>
      <c r="I23" s="45">
        <v>-2.4</v>
      </c>
      <c r="J23" s="45">
        <v>-19.7</v>
      </c>
      <c r="K23" s="45">
        <v>-33.299999999999997</v>
      </c>
      <c r="L23" s="45">
        <v>-34.4</v>
      </c>
      <c r="M23" s="45">
        <v>-30.8</v>
      </c>
      <c r="N23" s="45">
        <v>-32.6</v>
      </c>
      <c r="O23" s="45">
        <v>-29.2</v>
      </c>
      <c r="P23" s="45">
        <v>-21.8</v>
      </c>
      <c r="Q23" s="45">
        <v>-6.4</v>
      </c>
      <c r="R23" s="45">
        <v>-4.9000000000000004</v>
      </c>
      <c r="S23" s="45">
        <v>-20.7</v>
      </c>
      <c r="T23" s="45">
        <v>-39.200000000000003</v>
      </c>
      <c r="U23" s="45">
        <v>-24.6</v>
      </c>
      <c r="V23" s="45">
        <v>-88.4</v>
      </c>
      <c r="W23" s="45">
        <v>-131</v>
      </c>
      <c r="X23" s="45">
        <v>-123.2</v>
      </c>
      <c r="Y23" s="45">
        <v>-180.8</v>
      </c>
      <c r="Z23" s="45">
        <v>-21</v>
      </c>
      <c r="AA23" s="45">
        <v>-12.9</v>
      </c>
      <c r="AB23" s="45">
        <v>-33.200000000000003</v>
      </c>
      <c r="AC23" s="45">
        <v>-29.5</v>
      </c>
      <c r="AD23" s="45">
        <v>-7.6</v>
      </c>
      <c r="AE23" s="45">
        <v>-7.3</v>
      </c>
      <c r="AF23" s="45">
        <v>-5.4</v>
      </c>
      <c r="AG23" s="45">
        <v>1.6</v>
      </c>
      <c r="AH23" s="45">
        <v>2.5</v>
      </c>
      <c r="AI23" s="45">
        <v>3.7</v>
      </c>
      <c r="AJ23" s="45">
        <v>13</v>
      </c>
      <c r="AK23" s="45">
        <v>23</v>
      </c>
      <c r="AL23" s="45">
        <v>43.9</v>
      </c>
      <c r="AM23" s="45">
        <v>31</v>
      </c>
      <c r="AN23" s="45">
        <v>19.8</v>
      </c>
      <c r="AO23" s="45">
        <v>65.599999999999994</v>
      </c>
      <c r="AP23" s="45">
        <v>86</v>
      </c>
      <c r="AQ23" s="45">
        <v>73.599999999999994</v>
      </c>
      <c r="AR23" s="45">
        <v>12.2</v>
      </c>
      <c r="AS23" s="45">
        <f>+AS24+AS25</f>
        <v>-2.7999999999999972</v>
      </c>
      <c r="AT23" s="45">
        <v>13.700000000000003</v>
      </c>
      <c r="AU23" s="45">
        <v>52.999999999999993</v>
      </c>
      <c r="AV23" s="45">
        <v>61.699999999999996</v>
      </c>
      <c r="AW23" s="45">
        <v>69.400000000000006</v>
      </c>
      <c r="AX23" s="45">
        <v>66.900000000000006</v>
      </c>
      <c r="AY23" s="45">
        <v>-16.100000000000009</v>
      </c>
      <c r="AZ23" s="45">
        <v>22.799999999999997</v>
      </c>
      <c r="BA23" s="45">
        <v>101.64997196241029</v>
      </c>
      <c r="BB23" s="45">
        <v>240.87960089254523</v>
      </c>
      <c r="BC23" s="45">
        <v>261.14407833282417</v>
      </c>
      <c r="BD23" s="45">
        <v>241.83751498071632</v>
      </c>
      <c r="BE23" s="45">
        <v>90.63648868329733</v>
      </c>
      <c r="BF23" s="45">
        <v>222.92743130895272</v>
      </c>
      <c r="BG23" s="45">
        <v>264.38585494437427</v>
      </c>
      <c r="BH23" s="45">
        <v>2.3899975725956324</v>
      </c>
      <c r="BI23" s="45">
        <v>-145.92917161067453</v>
      </c>
      <c r="BJ23" s="46">
        <v>-99.312190361856892</v>
      </c>
      <c r="BK23" s="46">
        <v>89.244113297681565</v>
      </c>
      <c r="BL23" s="46">
        <v>590.39793866395576</v>
      </c>
      <c r="BM23" s="46">
        <v>447.2994854928935</v>
      </c>
      <c r="BN23" s="234"/>
      <c r="BO23" s="234"/>
      <c r="BP23" s="234"/>
      <c r="BQ23" s="234"/>
      <c r="BR23" s="234"/>
      <c r="BS23" s="234"/>
      <c r="BT23" s="234"/>
      <c r="BU23" s="234"/>
      <c r="BV23" s="234"/>
      <c r="BW23" s="234"/>
      <c r="BX23" s="234"/>
      <c r="BY23" s="234"/>
      <c r="BZ23" s="234"/>
      <c r="CA23" s="234"/>
      <c r="CB23" s="234"/>
      <c r="CC23" s="234"/>
    </row>
    <row r="24" spans="2:81" ht="19.899999999999999" customHeight="1">
      <c r="B24" s="90" t="s">
        <v>25</v>
      </c>
      <c r="C24" s="50" t="s">
        <v>204</v>
      </c>
      <c r="E24" s="45">
        <v>1</v>
      </c>
      <c r="F24" s="45">
        <v>0.9</v>
      </c>
      <c r="G24" s="45">
        <v>1.5</v>
      </c>
      <c r="H24" s="45">
        <v>1.8</v>
      </c>
      <c r="I24" s="45">
        <v>3.2</v>
      </c>
      <c r="J24" s="45">
        <v>5.3</v>
      </c>
      <c r="K24" s="45">
        <v>7</v>
      </c>
      <c r="L24" s="45">
        <v>4.0999999999999996</v>
      </c>
      <c r="M24" s="45">
        <v>6</v>
      </c>
      <c r="N24" s="45">
        <v>4.4000000000000004</v>
      </c>
      <c r="O24" s="45">
        <v>5.7</v>
      </c>
      <c r="P24" s="45">
        <v>8.1999999999999993</v>
      </c>
      <c r="Q24" s="45">
        <v>11</v>
      </c>
      <c r="R24" s="45">
        <v>16.600000000000001</v>
      </c>
      <c r="S24" s="45">
        <v>10.3</v>
      </c>
      <c r="T24" s="45">
        <v>14.4</v>
      </c>
      <c r="U24" s="45">
        <v>17.899999999999999</v>
      </c>
      <c r="V24" s="45">
        <v>16.8</v>
      </c>
      <c r="W24" s="45">
        <v>31.1</v>
      </c>
      <c r="X24" s="45">
        <v>25.7</v>
      </c>
      <c r="Y24" s="45">
        <v>24.1</v>
      </c>
      <c r="Z24" s="45">
        <v>47.1</v>
      </c>
      <c r="AA24" s="45">
        <v>58.7</v>
      </c>
      <c r="AB24" s="45">
        <v>40</v>
      </c>
      <c r="AC24" s="45">
        <v>14</v>
      </c>
      <c r="AD24" s="45">
        <v>10.6</v>
      </c>
      <c r="AE24" s="45">
        <v>2.9</v>
      </c>
      <c r="AF24" s="45">
        <v>9.1999999999999993</v>
      </c>
      <c r="AG24" s="45">
        <v>2.7</v>
      </c>
      <c r="AH24" s="45">
        <v>3.5</v>
      </c>
      <c r="AI24" s="45">
        <v>5.9</v>
      </c>
      <c r="AJ24" s="45">
        <v>33.299999999999997</v>
      </c>
      <c r="AK24" s="45">
        <v>45.8</v>
      </c>
      <c r="AL24" s="45">
        <v>57.9</v>
      </c>
      <c r="AM24" s="45">
        <v>59.2</v>
      </c>
      <c r="AN24" s="45">
        <v>53.9</v>
      </c>
      <c r="AO24" s="45">
        <v>100.3</v>
      </c>
      <c r="AP24" s="45">
        <v>130.4</v>
      </c>
      <c r="AQ24" s="45">
        <v>116.9</v>
      </c>
      <c r="AR24" s="45">
        <v>103.1</v>
      </c>
      <c r="AS24" s="45">
        <v>64.3</v>
      </c>
      <c r="AT24" s="45">
        <v>86.7</v>
      </c>
      <c r="AU24" s="45">
        <v>82.1</v>
      </c>
      <c r="AV24" s="45">
        <v>98.1</v>
      </c>
      <c r="AW24" s="45">
        <v>103.8</v>
      </c>
      <c r="AX24" s="45">
        <v>123</v>
      </c>
      <c r="AY24" s="45">
        <v>117.2</v>
      </c>
      <c r="AZ24" s="45">
        <v>125.2</v>
      </c>
      <c r="BA24" s="45">
        <v>190.73241876022894</v>
      </c>
      <c r="BB24" s="45">
        <v>343.05552725058413</v>
      </c>
      <c r="BC24" s="45">
        <v>359.80873672660346</v>
      </c>
      <c r="BD24" s="45">
        <v>312.07575906636293</v>
      </c>
      <c r="BE24" s="45">
        <v>247.99827810057823</v>
      </c>
      <c r="BF24" s="45">
        <v>361.52970051798928</v>
      </c>
      <c r="BG24" s="45">
        <v>442.001583761527</v>
      </c>
      <c r="BH24" s="45">
        <v>289.87836550652207</v>
      </c>
      <c r="BI24" s="45">
        <v>356.78126519191682</v>
      </c>
      <c r="BJ24" s="46">
        <v>406.19251256479998</v>
      </c>
      <c r="BK24" s="46">
        <v>395.99509752263958</v>
      </c>
      <c r="BL24" s="46">
        <v>728.78607247093669</v>
      </c>
      <c r="BM24" s="46">
        <v>561.99490644118362</v>
      </c>
      <c r="BN24" s="234"/>
      <c r="BO24" s="234"/>
      <c r="BP24" s="234"/>
      <c r="BQ24" s="234"/>
      <c r="BR24" s="234"/>
      <c r="BS24" s="234"/>
      <c r="BT24" s="234"/>
      <c r="BU24" s="234"/>
      <c r="BV24" s="234"/>
      <c r="BW24" s="234"/>
      <c r="BX24" s="234"/>
      <c r="BY24" s="234"/>
      <c r="BZ24" s="234"/>
      <c r="CA24" s="234"/>
      <c r="CB24" s="234"/>
      <c r="CC24" s="234"/>
    </row>
    <row r="25" spans="2:81" ht="19.899999999999999" customHeight="1">
      <c r="B25" s="90" t="s">
        <v>26</v>
      </c>
      <c r="C25" s="50" t="s">
        <v>205</v>
      </c>
      <c r="E25" s="45">
        <v>-1.5</v>
      </c>
      <c r="F25" s="45">
        <v>-0.1</v>
      </c>
      <c r="G25" s="45">
        <v>-0.1</v>
      </c>
      <c r="H25" s="45">
        <v>-3</v>
      </c>
      <c r="I25" s="45">
        <v>-5.6</v>
      </c>
      <c r="J25" s="45">
        <v>-25</v>
      </c>
      <c r="K25" s="45">
        <v>-40.299999999999997</v>
      </c>
      <c r="L25" s="45">
        <v>-38.5</v>
      </c>
      <c r="M25" s="45">
        <v>-36.799999999999997</v>
      </c>
      <c r="N25" s="45">
        <v>-37</v>
      </c>
      <c r="O25" s="45">
        <v>-34.9</v>
      </c>
      <c r="P25" s="45">
        <v>-30</v>
      </c>
      <c r="Q25" s="45">
        <v>-17.399999999999999</v>
      </c>
      <c r="R25" s="45">
        <v>-21.5</v>
      </c>
      <c r="S25" s="45">
        <v>-31</v>
      </c>
      <c r="T25" s="45">
        <v>-53.6</v>
      </c>
      <c r="U25" s="45">
        <v>-42.5</v>
      </c>
      <c r="V25" s="45">
        <v>-105.2</v>
      </c>
      <c r="W25" s="45">
        <v>-162.1</v>
      </c>
      <c r="X25" s="45">
        <v>-148.9</v>
      </c>
      <c r="Y25" s="45">
        <v>-204.9</v>
      </c>
      <c r="Z25" s="45">
        <v>-68.099999999999994</v>
      </c>
      <c r="AA25" s="45">
        <v>-71.599999999999994</v>
      </c>
      <c r="AB25" s="45">
        <v>-73.2</v>
      </c>
      <c r="AC25" s="45">
        <v>-43.5</v>
      </c>
      <c r="AD25" s="45">
        <v>-18.2</v>
      </c>
      <c r="AE25" s="45">
        <v>-10.199999999999999</v>
      </c>
      <c r="AF25" s="45">
        <v>-14.6</v>
      </c>
      <c r="AG25" s="45">
        <v>-1.1000000000000001</v>
      </c>
      <c r="AH25" s="45">
        <v>-1</v>
      </c>
      <c r="AI25" s="45">
        <v>-2.2000000000000002</v>
      </c>
      <c r="AJ25" s="45">
        <v>-20.3</v>
      </c>
      <c r="AK25" s="45">
        <v>-22.8</v>
      </c>
      <c r="AL25" s="45">
        <v>-14</v>
      </c>
      <c r="AM25" s="45">
        <v>-28.2</v>
      </c>
      <c r="AN25" s="45">
        <v>-34.1</v>
      </c>
      <c r="AO25" s="45">
        <v>-34.700000000000003</v>
      </c>
      <c r="AP25" s="45">
        <v>-44.4</v>
      </c>
      <c r="AQ25" s="45">
        <v>-43.3</v>
      </c>
      <c r="AR25" s="45">
        <v>-90.9</v>
      </c>
      <c r="AS25" s="45">
        <v>-67.099999999999994</v>
      </c>
      <c r="AT25" s="45">
        <v>-73</v>
      </c>
      <c r="AU25" s="45">
        <v>-29.1</v>
      </c>
      <c r="AV25" s="45">
        <v>-36.4</v>
      </c>
      <c r="AW25" s="45">
        <v>-34.4</v>
      </c>
      <c r="AX25" s="45">
        <v>-56.1</v>
      </c>
      <c r="AY25" s="45">
        <v>-133.30000000000001</v>
      </c>
      <c r="AZ25" s="45">
        <v>-102.4</v>
      </c>
      <c r="BA25" s="45">
        <v>-89.082446797818648</v>
      </c>
      <c r="BB25" s="45">
        <v>-102.17592635803892</v>
      </c>
      <c r="BC25" s="45">
        <v>-98.664658393779277</v>
      </c>
      <c r="BD25" s="45">
        <v>-70.238244085646627</v>
      </c>
      <c r="BE25" s="45">
        <v>-157.3617894172809</v>
      </c>
      <c r="BF25" s="45">
        <v>-138.60226920903656</v>
      </c>
      <c r="BG25" s="45">
        <v>-177.6157288171527</v>
      </c>
      <c r="BH25" s="46">
        <v>-287.48836793392644</v>
      </c>
      <c r="BI25" s="46">
        <v>-502.71043680259135</v>
      </c>
      <c r="BJ25" s="46">
        <v>-505.50470292665688</v>
      </c>
      <c r="BK25" s="46">
        <v>-306.75098422495802</v>
      </c>
      <c r="BL25" s="46">
        <v>-138.38813380698099</v>
      </c>
      <c r="BM25" s="46">
        <v>-114.69542094829001</v>
      </c>
      <c r="BN25" s="234"/>
      <c r="BO25" s="234"/>
      <c r="BP25" s="234"/>
      <c r="BQ25" s="234"/>
      <c r="BR25" s="234"/>
      <c r="BS25" s="234"/>
      <c r="BT25" s="234"/>
      <c r="BU25" s="234"/>
      <c r="BV25" s="234"/>
      <c r="BW25" s="234"/>
      <c r="BX25" s="234"/>
      <c r="BY25" s="234"/>
      <c r="BZ25" s="234"/>
      <c r="CA25" s="234"/>
      <c r="CB25" s="234"/>
      <c r="CC25" s="234"/>
    </row>
    <row r="26" spans="2:81" ht="19.899999999999999" customHeight="1">
      <c r="B26" s="90" t="s">
        <v>27</v>
      </c>
      <c r="C26" s="50" t="s">
        <v>206</v>
      </c>
      <c r="E26" s="93" t="s">
        <v>28</v>
      </c>
      <c r="F26" s="93" t="s">
        <v>28</v>
      </c>
      <c r="G26" s="93" t="s">
        <v>28</v>
      </c>
      <c r="H26" s="45">
        <v>-0.98571428571428577</v>
      </c>
      <c r="I26" s="45">
        <v>-4.8142857142857149</v>
      </c>
      <c r="J26" s="45">
        <v>-9.2857142857142865</v>
      </c>
      <c r="K26" s="45">
        <v>-14.357142857142858</v>
      </c>
      <c r="L26" s="45">
        <v>-21.085714285714285</v>
      </c>
      <c r="M26" s="45">
        <v>-38.228571428571435</v>
      </c>
      <c r="N26" s="45">
        <v>-40.271428571428565</v>
      </c>
      <c r="O26" s="45">
        <v>-41.885714285714286</v>
      </c>
      <c r="P26" s="45">
        <v>-52.31428571428571</v>
      </c>
      <c r="Q26" s="45">
        <v>-56.714285714285715</v>
      </c>
      <c r="R26" s="45">
        <v>-63.51428571428572</v>
      </c>
      <c r="S26" s="45">
        <v>-63.614285714285714</v>
      </c>
      <c r="T26" s="45">
        <v>-60.857142857142854</v>
      </c>
      <c r="U26" s="45">
        <v>-53.75714285714286</v>
      </c>
      <c r="V26" s="45">
        <v>-45.557142857142857</v>
      </c>
      <c r="W26" s="45">
        <v>-37.357142857142854</v>
      </c>
      <c r="X26" s="45">
        <v>-26.15</v>
      </c>
      <c r="Y26" s="45">
        <v>-261.89999999999998</v>
      </c>
      <c r="Z26" s="45">
        <v>-254.45</v>
      </c>
      <c r="AA26" s="45">
        <v>-171.51</v>
      </c>
      <c r="AB26" s="45">
        <v>-202.79</v>
      </c>
      <c r="AC26" s="45">
        <v>-195.76</v>
      </c>
      <c r="AD26" s="45">
        <v>-58.792857142857144</v>
      </c>
      <c r="AE26" s="45">
        <v>-9.84</v>
      </c>
      <c r="AF26" s="45">
        <v>-16.321428571428573</v>
      </c>
      <c r="AG26" s="45">
        <v>-1.8478260869565217E-3</v>
      </c>
      <c r="AH26" s="45">
        <v>-8.8859764089121887E-4</v>
      </c>
      <c r="AI26" s="45">
        <v>-1.1466666666666666E-5</v>
      </c>
      <c r="AJ26" s="45">
        <v>-0.26</v>
      </c>
      <c r="AK26" s="45">
        <v>-1.62</v>
      </c>
      <c r="AL26" s="45">
        <v>-4.7401574803149611</v>
      </c>
      <c r="AM26" s="45">
        <v>-3.3755274261603372</v>
      </c>
      <c r="AN26" s="45">
        <v>-4.4165621079046433</v>
      </c>
      <c r="AO26" s="45">
        <v>-9.9215246636771308</v>
      </c>
      <c r="AP26" s="45">
        <v>-10.28028028028028</v>
      </c>
      <c r="AQ26" s="45">
        <v>-11.769436997319035</v>
      </c>
      <c r="AR26" s="45">
        <v>-18.944805194805195</v>
      </c>
      <c r="AS26" s="45">
        <v>-32.388012835731736</v>
      </c>
      <c r="AT26" s="45">
        <v>-49.5</v>
      </c>
      <c r="AU26" s="45">
        <v>-70.8</v>
      </c>
      <c r="AV26" s="45">
        <v>-82.1</v>
      </c>
      <c r="AW26" s="45">
        <v>-72.8</v>
      </c>
      <c r="AX26" s="45">
        <v>-147.9</v>
      </c>
      <c r="AY26" s="45">
        <v>-251.5</v>
      </c>
      <c r="AZ26" s="45">
        <v>-339.19299999999998</v>
      </c>
      <c r="BA26" s="45">
        <v>-422.61919387675403</v>
      </c>
      <c r="BB26" s="45">
        <v>-349.98704120674938</v>
      </c>
      <c r="BC26" s="45">
        <v>-42.625433216099964</v>
      </c>
      <c r="BD26" s="45">
        <v>137.89445820042613</v>
      </c>
      <c r="BE26" s="45">
        <v>147.28585449164703</v>
      </c>
      <c r="BF26" s="45">
        <v>-37.973158454830781</v>
      </c>
      <c r="BG26" s="45">
        <v>-120.68992209082955</v>
      </c>
      <c r="BH26" s="45">
        <v>-265.5291832876008</v>
      </c>
      <c r="BI26" s="45">
        <v>-246.42311783581414</v>
      </c>
      <c r="BJ26" s="46">
        <v>-456.53154468617242</v>
      </c>
      <c r="BK26" s="46">
        <v>-640.29395955661903</v>
      </c>
      <c r="BL26" s="46">
        <v>-424.28995216634121</v>
      </c>
      <c r="BM26" s="46">
        <v>-109.46220434564941</v>
      </c>
      <c r="BN26" s="234"/>
      <c r="BO26" s="234"/>
      <c r="BP26" s="234"/>
      <c r="BQ26" s="234"/>
      <c r="BR26" s="234"/>
      <c r="BS26" s="234"/>
      <c r="BT26" s="234"/>
      <c r="BU26" s="234"/>
      <c r="BV26" s="234"/>
      <c r="BW26" s="234"/>
      <c r="BX26" s="234"/>
      <c r="BY26" s="234"/>
      <c r="BZ26" s="234"/>
      <c r="CA26" s="234"/>
      <c r="CB26" s="234"/>
      <c r="CC26" s="234"/>
    </row>
    <row r="27" spans="2:81" ht="9.75" customHeight="1" thickBot="1">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234"/>
      <c r="BO27" s="234"/>
      <c r="BP27" s="234"/>
      <c r="BQ27" s="234"/>
      <c r="BR27" s="234"/>
      <c r="BS27" s="234"/>
      <c r="BT27" s="234"/>
      <c r="BU27" s="234"/>
      <c r="BV27" s="234"/>
      <c r="BW27" s="234"/>
      <c r="BX27" s="234"/>
      <c r="BY27" s="234"/>
      <c r="BZ27" s="234"/>
      <c r="CA27" s="234"/>
    </row>
    <row r="28" spans="2:81" ht="18" customHeight="1">
      <c r="B28" s="51" t="s">
        <v>268</v>
      </c>
      <c r="C28" s="40"/>
      <c r="D28" s="50" t="s">
        <v>376</v>
      </c>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N28" s="234"/>
      <c r="BO28" s="234"/>
      <c r="BP28" s="234"/>
      <c r="BQ28" s="234"/>
      <c r="BR28" s="234"/>
      <c r="BS28" s="234"/>
      <c r="BT28" s="234"/>
      <c r="BU28" s="234"/>
      <c r="BV28" s="234"/>
      <c r="BW28" s="234"/>
      <c r="BX28" s="234"/>
      <c r="BY28" s="234"/>
      <c r="BZ28" s="234"/>
      <c r="CA28" s="234"/>
    </row>
    <row r="29" spans="2:81" ht="18" customHeight="1">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49"/>
      <c r="AT29" s="49"/>
      <c r="AU29" s="49"/>
      <c r="AV29" s="49"/>
      <c r="AW29" s="49"/>
      <c r="AX29" s="49"/>
      <c r="AY29" s="49"/>
      <c r="AZ29" s="49"/>
      <c r="BA29" s="49"/>
      <c r="BB29" s="49"/>
      <c r="BC29" s="49"/>
      <c r="BN29" s="234"/>
    </row>
    <row r="30" spans="2:81" ht="18" customHeight="1">
      <c r="AZ30" s="43"/>
      <c r="BA30" s="43"/>
      <c r="BB30" s="43"/>
      <c r="BC30" s="43"/>
      <c r="BD30" s="43"/>
      <c r="BE30" s="43"/>
      <c r="BF30" s="43"/>
      <c r="BG30" s="43"/>
      <c r="BH30" s="43"/>
      <c r="BI30" s="43"/>
      <c r="BJ30" s="43"/>
      <c r="BN30" s="234"/>
    </row>
    <row r="31" spans="2:81" ht="19.899999999999999" customHeight="1">
      <c r="AZ31" s="45"/>
      <c r="BA31" s="45"/>
      <c r="BB31" s="45"/>
      <c r="BC31" s="45"/>
      <c r="BD31" s="45"/>
      <c r="BE31" s="45"/>
      <c r="BF31" s="45"/>
      <c r="BG31" s="45"/>
      <c r="BH31" s="45"/>
      <c r="BI31" s="45"/>
      <c r="BJ31" s="45"/>
      <c r="BN31" s="234"/>
    </row>
    <row r="32" spans="2:81" ht="19.899999999999999" customHeight="1">
      <c r="AY32" s="172"/>
      <c r="AZ32" s="172"/>
      <c r="BA32" s="172"/>
      <c r="BB32" s="172"/>
      <c r="BC32" s="172"/>
      <c r="BD32" s="172"/>
      <c r="BE32" s="172"/>
      <c r="BF32" s="172"/>
      <c r="BG32" s="172"/>
      <c r="BH32" s="172"/>
      <c r="BI32" s="172"/>
      <c r="BJ32" s="172"/>
      <c r="BN32" s="234"/>
    </row>
    <row r="33" spans="51:66" ht="19.899999999999999" customHeight="1">
      <c r="AY33" s="172"/>
      <c r="AZ33" s="172"/>
      <c r="BA33" s="172"/>
      <c r="BB33" s="172"/>
      <c r="BC33" s="172"/>
      <c r="BD33" s="172"/>
      <c r="BE33" s="172"/>
      <c r="BF33" s="172"/>
      <c r="BG33" s="172"/>
      <c r="BH33" s="172"/>
      <c r="BI33" s="172"/>
      <c r="BJ33" s="172"/>
      <c r="BN33" s="234"/>
    </row>
    <row r="34" spans="51:66" ht="19.899999999999999" customHeight="1">
      <c r="AY34" s="172"/>
      <c r="AZ34" s="172"/>
      <c r="BA34" s="172"/>
      <c r="BB34" s="172"/>
      <c r="BC34" s="172"/>
      <c r="BD34" s="172"/>
      <c r="BE34" s="172"/>
      <c r="BF34" s="172"/>
      <c r="BG34" s="172"/>
      <c r="BH34" s="172"/>
      <c r="BI34" s="172"/>
      <c r="BJ34" s="172"/>
      <c r="BN34" s="234"/>
    </row>
    <row r="35" spans="51:66" ht="19.899999999999999" customHeight="1">
      <c r="AY35" s="172"/>
      <c r="AZ35" s="172"/>
      <c r="BA35" s="172"/>
      <c r="BB35" s="172"/>
      <c r="BC35" s="172"/>
      <c r="BD35" s="172"/>
      <c r="BE35" s="172"/>
      <c r="BF35" s="172"/>
      <c r="BG35" s="172"/>
      <c r="BH35" s="172"/>
      <c r="BI35" s="172"/>
      <c r="BJ35" s="172"/>
    </row>
    <row r="36" spans="51:66" ht="19.899999999999999" customHeight="1">
      <c r="AY36" s="172"/>
      <c r="AZ36" s="172"/>
      <c r="BA36" s="172"/>
      <c r="BB36" s="172"/>
      <c r="BC36" s="172"/>
      <c r="BD36" s="172"/>
      <c r="BE36" s="172"/>
      <c r="BF36" s="172"/>
      <c r="BG36" s="172"/>
      <c r="BH36" s="172"/>
      <c r="BI36" s="172"/>
      <c r="BJ36" s="172"/>
    </row>
    <row r="37" spans="51:66" ht="19.899999999999999" customHeight="1">
      <c r="AY37" s="172"/>
      <c r="AZ37" s="172"/>
      <c r="BA37" s="172"/>
      <c r="BB37" s="172"/>
      <c r="BC37" s="172"/>
      <c r="BD37" s="172"/>
      <c r="BE37" s="172"/>
      <c r="BF37" s="172"/>
      <c r="BG37" s="172"/>
      <c r="BH37" s="172"/>
      <c r="BI37" s="172"/>
      <c r="BJ37" s="172"/>
    </row>
    <row r="38" spans="51:66" ht="19.899999999999999" customHeight="1">
      <c r="AY38" s="172"/>
      <c r="AZ38" s="172"/>
      <c r="BA38" s="172"/>
      <c r="BB38" s="172"/>
      <c r="BC38" s="172"/>
      <c r="BD38" s="172"/>
      <c r="BE38" s="172"/>
      <c r="BF38" s="172"/>
      <c r="BG38" s="172"/>
      <c r="BH38" s="172"/>
      <c r="BI38" s="172"/>
      <c r="BJ38" s="172"/>
    </row>
    <row r="39" spans="51:66" ht="19.899999999999999" customHeight="1">
      <c r="AY39" s="172"/>
      <c r="AZ39" s="172"/>
      <c r="BA39" s="172"/>
      <c r="BB39" s="172"/>
      <c r="BC39" s="172"/>
      <c r="BD39" s="172"/>
      <c r="BE39" s="172"/>
      <c r="BF39" s="172"/>
      <c r="BG39" s="172"/>
      <c r="BH39" s="172"/>
      <c r="BI39" s="172"/>
      <c r="BJ39" s="172"/>
    </row>
    <row r="40" spans="51:66" ht="19.899999999999999" customHeight="1">
      <c r="AY40" s="172"/>
      <c r="AZ40" s="172"/>
      <c r="BA40" s="172"/>
      <c r="BB40" s="172"/>
      <c r="BC40" s="172"/>
      <c r="BD40" s="172"/>
      <c r="BE40" s="172"/>
      <c r="BF40" s="172"/>
      <c r="BG40" s="172"/>
      <c r="BH40" s="172"/>
      <c r="BI40" s="172"/>
      <c r="BJ40" s="172"/>
    </row>
    <row r="41" spans="51:66" ht="19.899999999999999" customHeight="1">
      <c r="AY41" s="172"/>
      <c r="AZ41" s="172"/>
      <c r="BA41" s="172"/>
      <c r="BB41" s="172"/>
      <c r="BC41" s="172"/>
      <c r="BD41" s="172"/>
      <c r="BE41" s="172"/>
      <c r="BF41" s="172"/>
      <c r="BG41" s="172"/>
      <c r="BH41" s="172"/>
      <c r="BI41" s="172"/>
      <c r="BJ41" s="172"/>
    </row>
    <row r="42" spans="51:66" ht="19.899999999999999" customHeight="1">
      <c r="AY42" s="172"/>
      <c r="AZ42" s="172"/>
      <c r="BA42" s="172"/>
      <c r="BB42" s="172"/>
      <c r="BC42" s="172"/>
      <c r="BD42" s="172"/>
      <c r="BE42" s="172"/>
      <c r="BF42" s="172"/>
      <c r="BG42" s="172"/>
      <c r="BH42" s="172"/>
      <c r="BI42" s="172"/>
      <c r="BJ42" s="172"/>
    </row>
    <row r="43" spans="51:66" ht="19.899999999999999" customHeight="1">
      <c r="AY43" s="172"/>
      <c r="AZ43" s="172"/>
      <c r="BA43" s="172"/>
      <c r="BB43" s="172"/>
      <c r="BC43" s="172"/>
      <c r="BD43" s="172"/>
      <c r="BE43" s="172"/>
      <c r="BF43" s="172"/>
      <c r="BG43" s="172"/>
      <c r="BH43" s="172"/>
      <c r="BI43" s="172"/>
      <c r="BJ43" s="172"/>
    </row>
    <row r="44" spans="51:66" ht="19.899999999999999" customHeight="1">
      <c r="AY44" s="172"/>
      <c r="AZ44" s="172"/>
      <c r="BA44" s="172"/>
      <c r="BB44" s="172"/>
      <c r="BC44" s="172"/>
      <c r="BD44" s="172"/>
      <c r="BE44" s="172"/>
      <c r="BF44" s="172"/>
      <c r="BG44" s="172"/>
      <c r="BH44" s="172"/>
      <c r="BI44" s="172"/>
      <c r="BJ44" s="172"/>
    </row>
    <row r="45" spans="51:66" ht="19.899999999999999" customHeight="1">
      <c r="AY45" s="172"/>
      <c r="AZ45" s="172"/>
      <c r="BA45" s="172"/>
      <c r="BB45" s="172"/>
      <c r="BC45" s="172"/>
      <c r="BD45" s="172"/>
      <c r="BE45" s="172"/>
      <c r="BF45" s="172"/>
      <c r="BG45" s="172"/>
      <c r="BH45" s="172"/>
      <c r="BI45" s="172"/>
      <c r="BJ45" s="172"/>
    </row>
    <row r="46" spans="51:66" ht="19.899999999999999" customHeight="1">
      <c r="AY46" s="172"/>
      <c r="AZ46" s="172"/>
      <c r="BA46" s="172"/>
      <c r="BB46" s="172"/>
      <c r="BC46" s="172"/>
      <c r="BD46" s="172"/>
      <c r="BE46" s="172"/>
      <c r="BF46" s="172"/>
      <c r="BG46" s="172"/>
      <c r="BH46" s="172"/>
      <c r="BI46" s="172"/>
      <c r="BJ46" s="172"/>
    </row>
    <row r="47" spans="51:66" ht="19.899999999999999" customHeight="1">
      <c r="AY47" s="172"/>
      <c r="AZ47" s="172"/>
      <c r="BA47" s="172"/>
      <c r="BB47" s="172"/>
      <c r="BC47" s="172"/>
      <c r="BD47" s="172"/>
      <c r="BE47" s="172"/>
      <c r="BF47" s="172"/>
      <c r="BG47" s="172"/>
      <c r="BH47" s="172"/>
      <c r="BI47" s="172"/>
      <c r="BJ47" s="172"/>
    </row>
    <row r="48" spans="51:66" ht="19.899999999999999" customHeight="1">
      <c r="AY48" s="172"/>
      <c r="AZ48" s="172"/>
      <c r="BA48" s="172"/>
      <c r="BB48" s="172"/>
      <c r="BC48" s="172"/>
      <c r="BD48" s="172"/>
      <c r="BE48" s="172"/>
      <c r="BF48" s="172"/>
      <c r="BG48" s="172"/>
      <c r="BH48" s="172"/>
      <c r="BI48" s="172"/>
      <c r="BJ48" s="172"/>
    </row>
    <row r="49" spans="51:62" ht="19.899999999999999" customHeight="1">
      <c r="AY49" s="172"/>
      <c r="AZ49" s="172"/>
      <c r="BA49" s="172"/>
      <c r="BB49" s="172"/>
      <c r="BC49" s="172"/>
      <c r="BD49" s="172"/>
      <c r="BE49" s="172"/>
      <c r="BF49" s="172"/>
      <c r="BG49" s="172"/>
      <c r="BH49" s="172"/>
      <c r="BI49" s="172"/>
      <c r="BJ49" s="172"/>
    </row>
    <row r="50" spans="51:62" ht="19.899999999999999" customHeight="1">
      <c r="AY50" s="172"/>
      <c r="AZ50" s="172"/>
      <c r="BA50" s="172"/>
      <c r="BB50" s="172"/>
      <c r="BC50" s="172"/>
      <c r="BD50" s="172"/>
      <c r="BE50" s="172"/>
      <c r="BF50" s="172"/>
      <c r="BG50" s="172"/>
      <c r="BH50" s="172"/>
      <c r="BI50" s="172"/>
      <c r="BJ50" s="172"/>
    </row>
    <row r="51" spans="51:62" ht="19.899999999999999" customHeight="1">
      <c r="AY51" s="172"/>
      <c r="AZ51" s="172"/>
      <c r="BA51" s="172"/>
      <c r="BB51" s="172"/>
      <c r="BC51" s="172"/>
      <c r="BD51" s="172"/>
      <c r="BE51" s="172"/>
      <c r="BF51" s="172"/>
      <c r="BG51" s="172"/>
      <c r="BH51" s="172"/>
      <c r="BI51" s="172"/>
      <c r="BJ51" s="172"/>
    </row>
    <row r="52" spans="51:62" ht="19.899999999999999" customHeight="1">
      <c r="AY52" s="172"/>
      <c r="AZ52" s="172"/>
      <c r="BA52" s="172"/>
      <c r="BB52" s="172"/>
      <c r="BC52" s="172"/>
      <c r="BD52" s="172"/>
      <c r="BE52" s="172"/>
      <c r="BF52" s="172"/>
      <c r="BG52" s="172"/>
      <c r="BH52" s="172"/>
      <c r="BI52" s="172"/>
      <c r="BJ52" s="172"/>
    </row>
    <row r="53" spans="51:62" ht="19.899999999999999" customHeight="1">
      <c r="AY53" s="172"/>
      <c r="AZ53" s="172"/>
      <c r="BA53" s="172"/>
      <c r="BB53" s="172"/>
      <c r="BC53" s="172"/>
      <c r="BD53" s="172"/>
      <c r="BE53" s="172"/>
      <c r="BF53" s="172"/>
      <c r="BG53" s="172"/>
      <c r="BH53" s="172"/>
      <c r="BI53" s="172"/>
      <c r="BJ53" s="172"/>
    </row>
    <row r="54" spans="51:62" ht="19.899999999999999" customHeight="1">
      <c r="AY54" s="172"/>
    </row>
    <row r="55" spans="51:62" ht="19.899999999999999" customHeight="1">
      <c r="AY55" s="172"/>
    </row>
  </sheetData>
  <phoneticPr fontId="2" type="noConversion"/>
  <printOptions verticalCentered="1"/>
  <pageMargins left="0.25" right="0.25" top="0" bottom="0" header="0" footer="0"/>
  <pageSetup paperSize="120" scale="60" orientation="landscape" horizontalDpi="300" verticalDpi="300" r:id="rId1"/>
  <headerFooter alignWithMargins="0"/>
  <ignoredErrors>
    <ignoredError sqref="AS5:BI5 E5:N5 O5:X5 Y5:AH5 AI5:AR5 B8:B19 B22:B26 BJ5:BJ7 BK5:BM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IV-1 </vt:lpstr>
      <vt:lpstr>IV-1a</vt:lpstr>
      <vt:lpstr>IV-2</vt:lpstr>
      <vt:lpstr>IV-2a</vt:lpstr>
      <vt:lpstr>IV-3</vt:lpstr>
      <vt:lpstr>IV-3a</vt:lpstr>
      <vt:lpstr>IV-4</vt:lpstr>
      <vt:lpstr>IV-5</vt:lpstr>
      <vt:lpstr>IV-6</vt:lpstr>
      <vt:lpstr>IV-7</vt:lpstr>
      <vt:lpstr>IV-8</vt:lpstr>
      <vt:lpstr>IV-9</vt:lpstr>
      <vt:lpstr>IV-10</vt:lpstr>
      <vt:lpstr>IV-11</vt:lpstr>
      <vt:lpstr>IV-12</vt:lpstr>
      <vt:lpstr>IV-13</vt:lpstr>
      <vt:lpstr>IV-13a</vt:lpstr>
      <vt:lpstr>IV-14</vt:lpstr>
      <vt:lpstr>IV-14a</vt:lpstr>
      <vt:lpstr>IV-15</vt:lpstr>
      <vt:lpstr>IV-16</vt:lpstr>
      <vt:lpstr>IV-17</vt:lpstr>
    </vt:vector>
  </TitlesOfParts>
  <Company>Banco Central de Nicaragua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 Monetaria</dc:creator>
  <cp:lastModifiedBy>Miranda Corrales, Ligia del Socorro</cp:lastModifiedBy>
  <cp:lastPrinted>2012-03-30T01:15:44Z</cp:lastPrinted>
  <dcterms:created xsi:type="dcterms:W3CDTF">1998-12-04T04:28:21Z</dcterms:created>
  <dcterms:modified xsi:type="dcterms:W3CDTF">2021-04-19T16:38:53Z</dcterms:modified>
</cp:coreProperties>
</file>