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W:\MERCADO LABORAL\Anuario Estadístico 2024\"/>
    </mc:Choice>
  </mc:AlternateContent>
  <xr:revisionPtr revIDLastSave="0" documentId="13_ncr:1_{7FB439C4-4B94-42F5-8B37-ED41D56B2180}" xr6:coauthVersionLast="36" xr6:coauthVersionMax="36" xr10:uidLastSave="{00000000-0000-0000-0000-000000000000}"/>
  <bookViews>
    <workbookView xWindow="-120" yWindow="-120" windowWidth="20730" windowHeight="11160" tabRatio="730" firstSheet="3" activeTab="4" xr2:uid="{00000000-000D-0000-FFFF-FFFF00000000}"/>
  </bookViews>
  <sheets>
    <sheet name="Anual" sheetId="5" state="hidden" r:id="rId1"/>
    <sheet name="Mensual" sheetId="6" state="hidden" r:id="rId2"/>
    <sheet name="V-2" sheetId="1" state="hidden" r:id="rId3"/>
    <sheet name="CAP. V" sheetId="55" r:id="rId4"/>
    <sheet name="V-1" sheetId="10" r:id="rId5"/>
    <sheet name="V- 2" sheetId="11" r:id="rId6"/>
    <sheet name="V-3" sheetId="13" r:id="rId7"/>
    <sheet name="V-4" sheetId="15" r:id="rId8"/>
    <sheet name="V-5" sheetId="17" r:id="rId9"/>
    <sheet name="Hoja2" sheetId="8" state="hidden" r:id="rId10"/>
    <sheet name="V-2 (2)" sheetId="9" state="hidden" r:id="rId11"/>
    <sheet name="V-6" sheetId="18" r:id="rId12"/>
    <sheet name="V-7" sheetId="40" r:id="rId13"/>
    <sheet name="V-8" sheetId="20" r:id="rId14"/>
    <sheet name="V-9 " sheetId="37" r:id="rId15"/>
    <sheet name="V-10" sheetId="39" r:id="rId16"/>
    <sheet name="V-11" sheetId="26" r:id="rId17"/>
    <sheet name="V-12" sheetId="27" r:id="rId18"/>
    <sheet name="V-13" sheetId="28" r:id="rId19"/>
    <sheet name="V-14" sheetId="30" r:id="rId20"/>
    <sheet name="V-15 " sheetId="50" r:id="rId21"/>
    <sheet name="V-16 " sheetId="51" r:id="rId22"/>
    <sheet name="V-17 " sheetId="52" r:id="rId23"/>
    <sheet name="V-18 " sheetId="53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 localSheetId="3">#REF!</definedName>
    <definedName name="\a">#REF!</definedName>
    <definedName name="__1__123Graph_AGRAFICO_1" localSheetId="3" hidden="1">'[1]BAL. PAG'!#REF!</definedName>
    <definedName name="__1__123Graph_AGRAFICO_1" hidden="1">'[1]BAL. PAG'!#REF!</definedName>
    <definedName name="__123Graph_A" localSheetId="3" hidden="1">'[2]SNF Córd'!#REF!</definedName>
    <definedName name="__123Graph_A" hidden="1">'[2]SNF Córd'!#REF!</definedName>
    <definedName name="__123Graph_AChart1" localSheetId="3" hidden="1">'[2]SNF Córd'!#REF!</definedName>
    <definedName name="__123Graph_AChart1" hidden="1">'[2]SNF Córd'!#REF!</definedName>
    <definedName name="__123Graph_AChart10" localSheetId="3" hidden="1">'[3]PIB corr'!#REF!</definedName>
    <definedName name="__123Graph_AChart10" hidden="1">'[3]PIB corr'!#REF!</definedName>
    <definedName name="__123Graph_AChart11" localSheetId="3" hidden="1">'[3]PIB corr'!#REF!</definedName>
    <definedName name="__123Graph_AChart11" hidden="1">'[3]PIB corr'!#REF!</definedName>
    <definedName name="__123Graph_AChart12" localSheetId="3" hidden="1">'[3]PIB corr'!#REF!</definedName>
    <definedName name="__123Graph_AChart12" hidden="1">'[3]PIB corr'!#REF!</definedName>
    <definedName name="__123Graph_AChart13" localSheetId="3" hidden="1">'[3]PIB corr'!#REF!</definedName>
    <definedName name="__123Graph_AChart13" hidden="1">'[3]PIB corr'!#REF!</definedName>
    <definedName name="__123Graph_AChart14" localSheetId="3" hidden="1">'[3]PIB corr'!#REF!</definedName>
    <definedName name="__123Graph_AChart14" hidden="1">'[3]PIB corr'!#REF!</definedName>
    <definedName name="__123Graph_AChart15" localSheetId="3" hidden="1">'[3]PIB corr'!#REF!</definedName>
    <definedName name="__123Graph_AChart15" hidden="1">'[3]PIB corr'!#REF!</definedName>
    <definedName name="__123Graph_AChart16" localSheetId="3" hidden="1">'[3]PIB corr'!#REF!</definedName>
    <definedName name="__123Graph_AChart16" hidden="1">'[3]PIB corr'!#REF!</definedName>
    <definedName name="__123Graph_AChart17" localSheetId="3" hidden="1">'[3]PIB corr'!#REF!</definedName>
    <definedName name="__123Graph_AChart17" hidden="1">'[3]PIB corr'!#REF!</definedName>
    <definedName name="__123Graph_AChart18" localSheetId="3" hidden="1">'[3]PIB corr'!#REF!</definedName>
    <definedName name="__123Graph_AChart18" hidden="1">'[3]PIB corr'!#REF!</definedName>
    <definedName name="__123Graph_AChart19" localSheetId="3" hidden="1">'[3]PIB corr'!#REF!</definedName>
    <definedName name="__123Graph_AChart19" hidden="1">'[3]PIB corr'!#REF!</definedName>
    <definedName name="__123Graph_AChart2" localSheetId="3" hidden="1">'[2]SNF Córd'!#REF!</definedName>
    <definedName name="__123Graph_AChart2" hidden="1">'[2]SNF Córd'!#REF!</definedName>
    <definedName name="__123Graph_AChart20" localSheetId="3" hidden="1">'[3]PIB corr'!#REF!</definedName>
    <definedName name="__123Graph_AChart20" hidden="1">'[3]PIB corr'!#REF!</definedName>
    <definedName name="__123Graph_AChart3" localSheetId="3" hidden="1">'[2]SNF Córd'!#REF!</definedName>
    <definedName name="__123Graph_AChart3" hidden="1">'[2]SNF Córd'!#REF!</definedName>
    <definedName name="__123Graph_AChart4" localSheetId="3" hidden="1">'[2]SNF Córd'!#REF!</definedName>
    <definedName name="__123Graph_AChart4" hidden="1">'[2]SNF Córd'!#REF!</definedName>
    <definedName name="__123Graph_AChart5" localSheetId="3" hidden="1">'[2]SNF Córd'!#REF!</definedName>
    <definedName name="__123Graph_AChart5" hidden="1">'[2]SNF Córd'!#REF!</definedName>
    <definedName name="__123Graph_AChart6" localSheetId="3" hidden="1">'[3]PIB corr'!#REF!</definedName>
    <definedName name="__123Graph_AChart6" hidden="1">'[3]PIB corr'!#REF!</definedName>
    <definedName name="__123Graph_AChart7" localSheetId="3" hidden="1">'[3]PIB corr'!#REF!</definedName>
    <definedName name="__123Graph_AChart7" hidden="1">'[3]PIB corr'!#REF!</definedName>
    <definedName name="__123Graph_AChart8" localSheetId="3" hidden="1">'[3]PIB corr'!#REF!</definedName>
    <definedName name="__123Graph_AChart8" hidden="1">'[3]PIB corr'!#REF!</definedName>
    <definedName name="__123Graph_AChart9" localSheetId="3" hidden="1">'[3]PIB corr'!#REF!</definedName>
    <definedName name="__123Graph_AChart9" hidden="1">'[3]PIB corr'!#REF!</definedName>
    <definedName name="__123Graph_ACurrent" localSheetId="3" hidden="1">'[2]SNF Córd'!#REF!</definedName>
    <definedName name="__123Graph_ACurrent" hidden="1">'[2]SNF Córd'!#REF!</definedName>
    <definedName name="__123Graph_B" localSheetId="3" hidden="1">'[2]SNF Córd'!#REF!</definedName>
    <definedName name="__123Graph_B" hidden="1">'[2]SNF Córd'!#REF!</definedName>
    <definedName name="__123Graph_BChart1" localSheetId="3" hidden="1">'[2]SNF Córd'!#REF!</definedName>
    <definedName name="__123Graph_BChart1" hidden="1">'[2]SNF Córd'!#REF!</definedName>
    <definedName name="__123Graph_BChart10" localSheetId="3" hidden="1">'[3]PIB corr'!#REF!</definedName>
    <definedName name="__123Graph_BChart10" hidden="1">'[3]PIB corr'!#REF!</definedName>
    <definedName name="__123Graph_BChart11" localSheetId="3" hidden="1">'[3]PIB corr'!#REF!</definedName>
    <definedName name="__123Graph_BChart11" hidden="1">'[3]PIB corr'!#REF!</definedName>
    <definedName name="__123Graph_BChart12" localSheetId="3" hidden="1">'[3]PIB corr'!#REF!</definedName>
    <definedName name="__123Graph_BChart12" hidden="1">'[3]PIB corr'!#REF!</definedName>
    <definedName name="__123Graph_BChart13" localSheetId="3" hidden="1">'[3]PIB corr'!#REF!</definedName>
    <definedName name="__123Graph_BChart13" hidden="1">'[3]PIB corr'!#REF!</definedName>
    <definedName name="__123Graph_BChart14" localSheetId="3" hidden="1">'[3]PIB corr'!#REF!</definedName>
    <definedName name="__123Graph_BChart14" hidden="1">'[3]PIB corr'!#REF!</definedName>
    <definedName name="__123Graph_BChart15" localSheetId="3" hidden="1">'[3]PIB corr'!#REF!</definedName>
    <definedName name="__123Graph_BChart15" hidden="1">'[3]PIB corr'!#REF!</definedName>
    <definedName name="__123Graph_BChart16" localSheetId="3" hidden="1">'[3]PIB corr'!#REF!</definedName>
    <definedName name="__123Graph_BChart16" hidden="1">'[3]PIB corr'!#REF!</definedName>
    <definedName name="__123Graph_BChart17" localSheetId="3" hidden="1">'[3]PIB corr'!#REF!</definedName>
    <definedName name="__123Graph_BChart17" hidden="1">'[3]PIB corr'!#REF!</definedName>
    <definedName name="__123Graph_BChart18" localSheetId="3" hidden="1">'[3]PIB corr'!#REF!</definedName>
    <definedName name="__123Graph_BChart18" hidden="1">'[3]PIB corr'!#REF!</definedName>
    <definedName name="__123Graph_BChart19" localSheetId="3" hidden="1">'[3]PIB corr'!#REF!</definedName>
    <definedName name="__123Graph_BChart19" hidden="1">'[3]PIB corr'!#REF!</definedName>
    <definedName name="__123Graph_BChart2" localSheetId="3" hidden="1">'[2]SNF Córd'!#REF!</definedName>
    <definedName name="__123Graph_BChart2" hidden="1">'[2]SNF Córd'!#REF!</definedName>
    <definedName name="__123Graph_BChart20" localSheetId="3" hidden="1">'[3]PIB corr'!#REF!</definedName>
    <definedName name="__123Graph_BChart20" hidden="1">'[3]PIB corr'!#REF!</definedName>
    <definedName name="__123Graph_BChart3" localSheetId="3" hidden="1">'[2]SNF Córd'!#REF!</definedName>
    <definedName name="__123Graph_BChart3" hidden="1">'[2]SNF Córd'!#REF!</definedName>
    <definedName name="__123Graph_BChart4" localSheetId="3" hidden="1">'[2]SNF Córd'!#REF!</definedName>
    <definedName name="__123Graph_BChart4" hidden="1">'[2]SNF Córd'!#REF!</definedName>
    <definedName name="__123Graph_BChart5" localSheetId="3" hidden="1">'[2]SNF Córd'!#REF!</definedName>
    <definedName name="__123Graph_BChart5" hidden="1">'[2]SNF Córd'!#REF!</definedName>
    <definedName name="__123Graph_BChart6" localSheetId="3" hidden="1">'[3]PIB corr'!#REF!</definedName>
    <definedName name="__123Graph_BChart6" hidden="1">'[3]PIB corr'!#REF!</definedName>
    <definedName name="__123Graph_BChart7" localSheetId="3" hidden="1">'[3]PIB corr'!#REF!</definedName>
    <definedName name="__123Graph_BChart7" hidden="1">'[3]PIB corr'!#REF!</definedName>
    <definedName name="__123Graph_BChart8" localSheetId="3" hidden="1">'[3]PIB corr'!#REF!</definedName>
    <definedName name="__123Graph_BChart8" hidden="1">'[3]PIB corr'!#REF!</definedName>
    <definedName name="__123Graph_BChart9" localSheetId="3" hidden="1">'[3]PIB corr'!#REF!</definedName>
    <definedName name="__123Graph_BChart9" hidden="1">'[3]PIB corr'!#REF!</definedName>
    <definedName name="__123Graph_BCurrent" localSheetId="3" hidden="1">'[2]SNF Córd'!#REF!</definedName>
    <definedName name="__123Graph_BCurrent" hidden="1">'[2]SNF Córd'!#REF!</definedName>
    <definedName name="__123Graph_C" localSheetId="3" hidden="1">'[1]BAL. PAG'!#REF!</definedName>
    <definedName name="__123Graph_C" hidden="1">'[2]SNF Córd'!#REF!</definedName>
    <definedName name="__123Graph_CChart1" localSheetId="3" hidden="1">'[2]SNF Córd'!#REF!</definedName>
    <definedName name="__123Graph_CChart1" hidden="1">'[2]SNF Córd'!#REF!</definedName>
    <definedName name="__123Graph_CChart10" localSheetId="3" hidden="1">'[3]PIB corr'!#REF!</definedName>
    <definedName name="__123Graph_CChart10" hidden="1">'[3]PIB corr'!#REF!</definedName>
    <definedName name="__123Graph_CChart11" localSheetId="3" hidden="1">'[3]PIB corr'!#REF!</definedName>
    <definedName name="__123Graph_CChart11" hidden="1">'[3]PIB corr'!#REF!</definedName>
    <definedName name="__123Graph_CChart12" localSheetId="3" hidden="1">'[3]PIB corr'!#REF!</definedName>
    <definedName name="__123Graph_CChart12" hidden="1">'[3]PIB corr'!#REF!</definedName>
    <definedName name="__123Graph_CChart13" localSheetId="3" hidden="1">'[3]PIB corr'!#REF!</definedName>
    <definedName name="__123Graph_CChart13" hidden="1">'[3]PIB corr'!#REF!</definedName>
    <definedName name="__123Graph_CChart14" localSheetId="3" hidden="1">'[3]PIB corr'!#REF!</definedName>
    <definedName name="__123Graph_CChart14" hidden="1">'[3]PIB corr'!#REF!</definedName>
    <definedName name="__123Graph_CChart15" localSheetId="3" hidden="1">'[3]PIB corr'!#REF!</definedName>
    <definedName name="__123Graph_CChart15" hidden="1">'[3]PIB corr'!#REF!</definedName>
    <definedName name="__123Graph_CChart16" localSheetId="3" hidden="1">'[3]PIB corr'!#REF!</definedName>
    <definedName name="__123Graph_CChart16" hidden="1">'[3]PIB corr'!#REF!</definedName>
    <definedName name="__123Graph_CChart17" localSheetId="3" hidden="1">'[3]PIB corr'!#REF!</definedName>
    <definedName name="__123Graph_CChart17" hidden="1">'[3]PIB corr'!#REF!</definedName>
    <definedName name="__123Graph_CChart18" localSheetId="3" hidden="1">'[3]PIB corr'!#REF!</definedName>
    <definedName name="__123Graph_CChart18" hidden="1">'[3]PIB corr'!#REF!</definedName>
    <definedName name="__123Graph_CChart19" localSheetId="3" hidden="1">'[3]PIB corr'!#REF!</definedName>
    <definedName name="__123Graph_CChart19" hidden="1">'[3]PIB corr'!#REF!</definedName>
    <definedName name="__123Graph_CChart2" localSheetId="3" hidden="1">'[2]SNF Córd'!#REF!</definedName>
    <definedName name="__123Graph_CChart2" hidden="1">'[2]SNF Córd'!#REF!</definedName>
    <definedName name="__123Graph_CChart20" localSheetId="3" hidden="1">'[3]PIB corr'!#REF!</definedName>
    <definedName name="__123Graph_CChart20" hidden="1">'[3]PIB corr'!#REF!</definedName>
    <definedName name="__123Graph_CChart3" localSheetId="3" hidden="1">'[2]SNF Córd'!#REF!</definedName>
    <definedName name="__123Graph_CChart3" hidden="1">'[2]SNF Córd'!#REF!</definedName>
    <definedName name="__123Graph_CChart4" localSheetId="3" hidden="1">'[2]SNF Córd'!#REF!</definedName>
    <definedName name="__123Graph_CChart4" hidden="1">'[2]SNF Córd'!#REF!</definedName>
    <definedName name="__123Graph_CChart5" localSheetId="3" hidden="1">'[2]SNF Córd'!#REF!</definedName>
    <definedName name="__123Graph_CChart5" hidden="1">'[2]SNF Córd'!#REF!</definedName>
    <definedName name="__123Graph_CChart6" localSheetId="3" hidden="1">'[3]PIB corr'!#REF!</definedName>
    <definedName name="__123Graph_CChart6" hidden="1">'[3]PIB corr'!#REF!</definedName>
    <definedName name="__123Graph_CChart7" localSheetId="3" hidden="1">'[3]PIB corr'!#REF!</definedName>
    <definedName name="__123Graph_CChart7" hidden="1">'[3]PIB corr'!#REF!</definedName>
    <definedName name="__123Graph_CChart8" localSheetId="3" hidden="1">'[3]PIB corr'!#REF!</definedName>
    <definedName name="__123Graph_CChart8" hidden="1">'[3]PIB corr'!#REF!</definedName>
    <definedName name="__123Graph_CChart9" localSheetId="3" hidden="1">'[3]PIB corr'!#REF!</definedName>
    <definedName name="__123Graph_CChart9" hidden="1">'[3]PIB corr'!#REF!</definedName>
    <definedName name="__123Graph_CCurrent" localSheetId="3" hidden="1">'[2]SNF Córd'!#REF!</definedName>
    <definedName name="__123Graph_CCurrent" hidden="1">'[2]SNF Córd'!#REF!</definedName>
    <definedName name="__123Graph_D" localSheetId="3" hidden="1">'[2]SNF Córd'!#REF!</definedName>
    <definedName name="__123Graph_D" hidden="1">'[2]SNF Córd'!#REF!</definedName>
    <definedName name="__123Graph_DChart1" localSheetId="3" hidden="1">'[2]SNF Córd'!#REF!</definedName>
    <definedName name="__123Graph_DChart1" hidden="1">'[2]SNF Córd'!#REF!</definedName>
    <definedName name="__123Graph_DChart10" localSheetId="3" hidden="1">'[3]PIB corr'!#REF!</definedName>
    <definedName name="__123Graph_DChart10" hidden="1">'[3]PIB corr'!#REF!</definedName>
    <definedName name="__123Graph_DChart11" localSheetId="3" hidden="1">'[3]PIB corr'!#REF!</definedName>
    <definedName name="__123Graph_DChart11" hidden="1">'[3]PIB corr'!#REF!</definedName>
    <definedName name="__123Graph_DChart12" localSheetId="3" hidden="1">'[3]PIB corr'!#REF!</definedName>
    <definedName name="__123Graph_DChart12" hidden="1">'[3]PIB corr'!#REF!</definedName>
    <definedName name="__123Graph_DChart13" localSheetId="3" hidden="1">'[3]PIB corr'!#REF!</definedName>
    <definedName name="__123Graph_DChart13" hidden="1">'[3]PIB corr'!#REF!</definedName>
    <definedName name="__123Graph_DChart14" localSheetId="3" hidden="1">'[3]PIB corr'!#REF!</definedName>
    <definedName name="__123Graph_DChart14" hidden="1">'[3]PIB corr'!#REF!</definedName>
    <definedName name="__123Graph_DChart15" localSheetId="3" hidden="1">'[3]PIB corr'!#REF!</definedName>
    <definedName name="__123Graph_DChart15" hidden="1">'[3]PIB corr'!#REF!</definedName>
    <definedName name="__123Graph_DChart16" localSheetId="3" hidden="1">'[3]PIB corr'!#REF!</definedName>
    <definedName name="__123Graph_DChart16" hidden="1">'[3]PIB corr'!#REF!</definedName>
    <definedName name="__123Graph_DChart17" localSheetId="3" hidden="1">'[3]PIB corr'!#REF!</definedName>
    <definedName name="__123Graph_DChart17" hidden="1">'[3]PIB corr'!#REF!</definedName>
    <definedName name="__123Graph_DChart18" localSheetId="3" hidden="1">'[3]PIB corr'!#REF!</definedName>
    <definedName name="__123Graph_DChart18" hidden="1">'[3]PIB corr'!#REF!</definedName>
    <definedName name="__123Graph_DChart19" localSheetId="3" hidden="1">'[3]PIB corr'!#REF!</definedName>
    <definedName name="__123Graph_DChart19" hidden="1">'[3]PIB corr'!#REF!</definedName>
    <definedName name="__123Graph_DChart2" localSheetId="3" hidden="1">'[2]SNF Córd'!#REF!</definedName>
    <definedName name="__123Graph_DChart2" hidden="1">'[2]SNF Córd'!#REF!</definedName>
    <definedName name="__123Graph_DChart20" localSheetId="3" hidden="1">'[3]PIB corr'!#REF!</definedName>
    <definedName name="__123Graph_DChart20" hidden="1">'[3]PIB corr'!#REF!</definedName>
    <definedName name="__123Graph_DChart3" localSheetId="3" hidden="1">'[2]SNF Córd'!#REF!</definedName>
    <definedName name="__123Graph_DChart3" hidden="1">'[2]SNF Córd'!#REF!</definedName>
    <definedName name="__123Graph_DChart4" localSheetId="3" hidden="1">'[2]SNF Córd'!#REF!</definedName>
    <definedName name="__123Graph_DChart4" hidden="1">'[2]SNF Córd'!#REF!</definedName>
    <definedName name="__123Graph_DChart5" localSheetId="3" hidden="1">'[2]SNF Córd'!#REF!</definedName>
    <definedName name="__123Graph_DChart5" hidden="1">'[2]SNF Córd'!#REF!</definedName>
    <definedName name="__123Graph_DChart6" localSheetId="3" hidden="1">'[3]PIB corr'!#REF!</definedName>
    <definedName name="__123Graph_DChart6" hidden="1">'[3]PIB corr'!#REF!</definedName>
    <definedName name="__123Graph_DChart7" localSheetId="3" hidden="1">'[3]PIB corr'!#REF!</definedName>
    <definedName name="__123Graph_DChart7" hidden="1">'[3]PIB corr'!#REF!</definedName>
    <definedName name="__123Graph_DChart8" localSheetId="3" hidden="1">'[3]PIB corr'!#REF!</definedName>
    <definedName name="__123Graph_DChart8" hidden="1">'[3]PIB corr'!#REF!</definedName>
    <definedName name="__123Graph_DChart9" localSheetId="3" hidden="1">'[3]PIB corr'!#REF!</definedName>
    <definedName name="__123Graph_DChart9" hidden="1">'[3]PIB corr'!#REF!</definedName>
    <definedName name="__123Graph_DCurrent" localSheetId="3" hidden="1">'[2]SNF Córd'!#REF!</definedName>
    <definedName name="__123Graph_DCurrent" hidden="1">'[2]SNF Córd'!#REF!</definedName>
    <definedName name="__123Graph_E" localSheetId="3" hidden="1">'[2]SNF Córd'!#REF!</definedName>
    <definedName name="__123Graph_E" hidden="1">'[2]SNF Córd'!#REF!</definedName>
    <definedName name="__123Graph_EChart1" localSheetId="3" hidden="1">'[2]SNF Córd'!#REF!</definedName>
    <definedName name="__123Graph_EChart1" hidden="1">'[2]SNF Córd'!#REF!</definedName>
    <definedName name="__123Graph_EChart10" localSheetId="3" hidden="1">'[3]PIB corr'!#REF!</definedName>
    <definedName name="__123Graph_EChart10" hidden="1">'[3]PIB corr'!#REF!</definedName>
    <definedName name="__123Graph_EChart11" localSheetId="3" hidden="1">'[3]PIB corr'!#REF!</definedName>
    <definedName name="__123Graph_EChart11" hidden="1">'[3]PIB corr'!#REF!</definedName>
    <definedName name="__123Graph_EChart12" localSheetId="3" hidden="1">'[3]PIB corr'!#REF!</definedName>
    <definedName name="__123Graph_EChart12" hidden="1">'[3]PIB corr'!#REF!</definedName>
    <definedName name="__123Graph_EChart13" localSheetId="3" hidden="1">'[3]PIB corr'!#REF!</definedName>
    <definedName name="__123Graph_EChart13" hidden="1">'[3]PIB corr'!#REF!</definedName>
    <definedName name="__123Graph_EChart14" localSheetId="3" hidden="1">'[3]PIB corr'!#REF!</definedName>
    <definedName name="__123Graph_EChart14" hidden="1">'[3]PIB corr'!#REF!</definedName>
    <definedName name="__123Graph_EChart15" localSheetId="3" hidden="1">'[3]PIB corr'!#REF!</definedName>
    <definedName name="__123Graph_EChart15" hidden="1">'[3]PIB corr'!#REF!</definedName>
    <definedName name="__123Graph_EChart16" localSheetId="3" hidden="1">'[3]PIB corr'!#REF!</definedName>
    <definedName name="__123Graph_EChart16" hidden="1">'[3]PIB corr'!#REF!</definedName>
    <definedName name="__123Graph_EChart17" localSheetId="3" hidden="1">'[3]PIB corr'!#REF!</definedName>
    <definedName name="__123Graph_EChart17" hidden="1">'[3]PIB corr'!#REF!</definedName>
    <definedName name="__123Graph_EChart18" localSheetId="3" hidden="1">'[3]PIB corr'!#REF!</definedName>
    <definedName name="__123Graph_EChart18" hidden="1">'[3]PIB corr'!#REF!</definedName>
    <definedName name="__123Graph_EChart19" localSheetId="3" hidden="1">'[3]PIB corr'!#REF!</definedName>
    <definedName name="__123Graph_EChart19" hidden="1">'[3]PIB corr'!#REF!</definedName>
    <definedName name="__123Graph_EChart2" localSheetId="3" hidden="1">'[2]SNF Córd'!#REF!</definedName>
    <definedName name="__123Graph_EChart2" hidden="1">'[2]SNF Córd'!#REF!</definedName>
    <definedName name="__123Graph_EChart20" localSheetId="3" hidden="1">'[3]PIB corr'!#REF!</definedName>
    <definedName name="__123Graph_EChart20" hidden="1">'[3]PIB corr'!#REF!</definedName>
    <definedName name="__123Graph_EChart3" localSheetId="3" hidden="1">'[2]SNF Córd'!#REF!</definedName>
    <definedName name="__123Graph_EChart3" hidden="1">'[2]SNF Córd'!#REF!</definedName>
    <definedName name="__123Graph_EChart4" localSheetId="3" hidden="1">'[2]SNF Córd'!#REF!</definedName>
    <definedName name="__123Graph_EChart4" hidden="1">'[2]SNF Córd'!#REF!</definedName>
    <definedName name="__123Graph_EChart5" localSheetId="3" hidden="1">'[2]SNF Córd'!#REF!</definedName>
    <definedName name="__123Graph_EChart5" hidden="1">'[2]SNF Córd'!#REF!</definedName>
    <definedName name="__123Graph_EChart6" localSheetId="3" hidden="1">'[3]PIB corr'!#REF!</definedName>
    <definedName name="__123Graph_EChart6" hidden="1">'[3]PIB corr'!#REF!</definedName>
    <definedName name="__123Graph_EChart7" localSheetId="3" hidden="1">'[3]PIB corr'!#REF!</definedName>
    <definedName name="__123Graph_EChart7" hidden="1">'[3]PIB corr'!#REF!</definedName>
    <definedName name="__123Graph_EChart8" localSheetId="3" hidden="1">'[3]PIB corr'!#REF!</definedName>
    <definedName name="__123Graph_EChart8" hidden="1">'[3]PIB corr'!#REF!</definedName>
    <definedName name="__123Graph_EChart9" localSheetId="3" hidden="1">'[3]PIB corr'!#REF!</definedName>
    <definedName name="__123Graph_EChart9" hidden="1">'[3]PIB corr'!#REF!</definedName>
    <definedName name="__123Graph_ECurrent" localSheetId="3" hidden="1">'[2]SNF Córd'!#REF!</definedName>
    <definedName name="__123Graph_ECurrent" hidden="1">'[2]SNF Córd'!#REF!</definedName>
    <definedName name="__123Graph_F" localSheetId="3" hidden="1">'[2]SNF Córd'!#REF!</definedName>
    <definedName name="__123Graph_F" hidden="1">'[2]SNF Córd'!#REF!</definedName>
    <definedName name="__123Graph_FChart1" localSheetId="3" hidden="1">'[2]SNF Córd'!#REF!</definedName>
    <definedName name="__123Graph_FChart1" hidden="1">'[2]SNF Córd'!#REF!</definedName>
    <definedName name="__123Graph_FChart10" localSheetId="3" hidden="1">'[3]PIB corr'!#REF!</definedName>
    <definedName name="__123Graph_FChart10" hidden="1">'[3]PIB corr'!#REF!</definedName>
    <definedName name="__123Graph_FChart11" localSheetId="3" hidden="1">'[3]PIB corr'!#REF!</definedName>
    <definedName name="__123Graph_FChart11" hidden="1">'[3]PIB corr'!#REF!</definedName>
    <definedName name="__123Graph_FChart12" localSheetId="3" hidden="1">'[3]PIB corr'!#REF!</definedName>
    <definedName name="__123Graph_FChart12" hidden="1">'[3]PIB corr'!#REF!</definedName>
    <definedName name="__123Graph_FChart13" localSheetId="3" hidden="1">'[3]PIB corr'!#REF!</definedName>
    <definedName name="__123Graph_FChart13" hidden="1">'[3]PIB corr'!#REF!</definedName>
    <definedName name="__123Graph_FChart14" localSheetId="3" hidden="1">'[3]PIB corr'!#REF!</definedName>
    <definedName name="__123Graph_FChart14" hidden="1">'[3]PIB corr'!#REF!</definedName>
    <definedName name="__123Graph_FChart15" localSheetId="3" hidden="1">'[3]PIB corr'!#REF!</definedName>
    <definedName name="__123Graph_FChart15" hidden="1">'[3]PIB corr'!#REF!</definedName>
    <definedName name="__123Graph_FChart16" localSheetId="3" hidden="1">'[3]PIB corr'!#REF!</definedName>
    <definedName name="__123Graph_FChart16" hidden="1">'[3]PIB corr'!#REF!</definedName>
    <definedName name="__123Graph_FChart17" localSheetId="3" hidden="1">'[3]PIB corr'!#REF!</definedName>
    <definedName name="__123Graph_FChart17" hidden="1">'[3]PIB corr'!#REF!</definedName>
    <definedName name="__123Graph_FChart18" localSheetId="3" hidden="1">'[3]PIB corr'!#REF!</definedName>
    <definedName name="__123Graph_FChart18" hidden="1">'[3]PIB corr'!#REF!</definedName>
    <definedName name="__123Graph_FChart19" localSheetId="3" hidden="1">'[3]PIB corr'!#REF!</definedName>
    <definedName name="__123Graph_FChart19" hidden="1">'[3]PIB corr'!#REF!</definedName>
    <definedName name="__123Graph_FChart2" localSheetId="3" hidden="1">'[2]SNF Córd'!#REF!</definedName>
    <definedName name="__123Graph_FChart2" hidden="1">'[2]SNF Córd'!#REF!</definedName>
    <definedName name="__123Graph_FChart20" localSheetId="3" hidden="1">'[3]PIB corr'!#REF!</definedName>
    <definedName name="__123Graph_FChart20" hidden="1">'[3]PIB corr'!#REF!</definedName>
    <definedName name="__123Graph_FChart3" localSheetId="3" hidden="1">'[2]SNF Córd'!#REF!</definedName>
    <definedName name="__123Graph_FChart3" hidden="1">'[2]SNF Córd'!#REF!</definedName>
    <definedName name="__123Graph_FChart4" localSheetId="3" hidden="1">'[2]SNF Córd'!#REF!</definedName>
    <definedName name="__123Graph_FChart4" hidden="1">'[2]SNF Córd'!#REF!</definedName>
    <definedName name="__123Graph_FChart5" localSheetId="3" hidden="1">'[2]SNF Córd'!#REF!</definedName>
    <definedName name="__123Graph_FChart5" hidden="1">'[2]SNF Córd'!#REF!</definedName>
    <definedName name="__123Graph_FChart6" localSheetId="3" hidden="1">'[3]PIB corr'!#REF!</definedName>
    <definedName name="__123Graph_FChart6" hidden="1">'[3]PIB corr'!#REF!</definedName>
    <definedName name="__123Graph_FChart7" localSheetId="3" hidden="1">'[3]PIB corr'!#REF!</definedName>
    <definedName name="__123Graph_FChart7" hidden="1">'[3]PIB corr'!#REF!</definedName>
    <definedName name="__123Graph_FChart8" localSheetId="3" hidden="1">'[3]PIB corr'!#REF!</definedName>
    <definedName name="__123Graph_FChart8" hidden="1">'[3]PIB corr'!#REF!</definedName>
    <definedName name="__123Graph_FChart9" localSheetId="3" hidden="1">'[3]PIB corr'!#REF!</definedName>
    <definedName name="__123Graph_FChart9" hidden="1">'[3]PIB corr'!#REF!</definedName>
    <definedName name="__123Graph_FCurrent" localSheetId="3" hidden="1">'[2]SNF Córd'!#REF!</definedName>
    <definedName name="__123Graph_FCurrent" hidden="1">'[2]SNF Córd'!#REF!</definedName>
    <definedName name="__123Graph_XChart10" localSheetId="3" hidden="1">'[3]PIB corr'!#REF!</definedName>
    <definedName name="__123Graph_XChart10" hidden="1">'[3]PIB corr'!#REF!</definedName>
    <definedName name="__123Graph_XChart11" localSheetId="3" hidden="1">'[3]PIB corr'!#REF!</definedName>
    <definedName name="__123Graph_XChart11" hidden="1">'[3]PIB corr'!#REF!</definedName>
    <definedName name="__123Graph_XChart12" localSheetId="3" hidden="1">'[3]PIB corr'!#REF!</definedName>
    <definedName name="__123Graph_XChart12" hidden="1">'[3]PIB corr'!#REF!</definedName>
    <definedName name="__123Graph_XChart13" localSheetId="3" hidden="1">'[3]PIB corr'!#REF!</definedName>
    <definedName name="__123Graph_XChart13" hidden="1">'[3]PIB corr'!#REF!</definedName>
    <definedName name="__123Graph_XChart14" localSheetId="3" hidden="1">'[3]PIB corr'!#REF!</definedName>
    <definedName name="__123Graph_XChart14" hidden="1">'[3]PIB corr'!#REF!</definedName>
    <definedName name="__123Graph_XChart15" localSheetId="3" hidden="1">'[3]PIB corr'!#REF!</definedName>
    <definedName name="__123Graph_XChart15" hidden="1">'[3]PIB corr'!#REF!</definedName>
    <definedName name="__123Graph_XChart16" localSheetId="3" hidden="1">'[3]PIB corr'!#REF!</definedName>
    <definedName name="__123Graph_XChart16" hidden="1">'[3]PIB corr'!#REF!</definedName>
    <definedName name="__123Graph_XChart17" localSheetId="3" hidden="1">'[3]PIB corr'!#REF!</definedName>
    <definedName name="__123Graph_XChart17" hidden="1">'[3]PIB corr'!#REF!</definedName>
    <definedName name="__123Graph_XChart18" localSheetId="3" hidden="1">'[3]PIB corr'!#REF!</definedName>
    <definedName name="__123Graph_XChart18" hidden="1">'[3]PIB corr'!#REF!</definedName>
    <definedName name="__123Graph_XChart19" localSheetId="3" hidden="1">'[3]PIB corr'!#REF!</definedName>
    <definedName name="__123Graph_XChart19" hidden="1">'[3]PIB corr'!#REF!</definedName>
    <definedName name="__123Graph_XChart20" localSheetId="3" hidden="1">'[3]PIB corr'!#REF!</definedName>
    <definedName name="__123Graph_XChart20" hidden="1">'[3]PIB corr'!#REF!</definedName>
    <definedName name="__123Graph_XChart6" localSheetId="3" hidden="1">'[3]PIB corr'!#REF!</definedName>
    <definedName name="__123Graph_XChart6" hidden="1">'[3]PIB corr'!#REF!</definedName>
    <definedName name="__123Graph_XChart7" localSheetId="3" hidden="1">'[3]PIB corr'!#REF!</definedName>
    <definedName name="__123Graph_XChart7" hidden="1">'[3]PIB corr'!#REF!</definedName>
    <definedName name="__123Graph_XChart8" localSheetId="3" hidden="1">'[3]PIB corr'!#REF!</definedName>
    <definedName name="__123Graph_XChart8" hidden="1">'[3]PIB corr'!#REF!</definedName>
    <definedName name="__123Graph_XChart9" localSheetId="3" hidden="1">'[3]PIB corr'!#REF!</definedName>
    <definedName name="__123Graph_XChart9" hidden="1">'[3]PIB corr'!#REF!</definedName>
    <definedName name="__2__123Graph_BGRAFICO_1" localSheetId="3" hidden="1">'[1]BAL. PAG'!#REF!</definedName>
    <definedName name="__2__123Graph_BGRAFICO_1" hidden="1">'[1]BAL. PAG'!#REF!</definedName>
    <definedName name="__3__123Graph_CGRAFICO_1" localSheetId="3" hidden="1">'[1]BAL. PAG'!#REF!</definedName>
    <definedName name="__3__123Graph_CGRAFICO_1" hidden="1">'[1]BAL. PAG'!#REF!</definedName>
    <definedName name="__4__123Graph_DGRAFICO_1" localSheetId="3" hidden="1">'[1]BAL. PAG'!#REF!</definedName>
    <definedName name="__4__123Graph_DGRAFICO_1" hidden="1">'[1]BAL. PAG'!#REF!</definedName>
    <definedName name="__5__123Graph_EGRAFICO_1" localSheetId="3" hidden="1">'[1]BAL. PAG'!#REF!</definedName>
    <definedName name="__5__123Graph_EGRAFICO_1" hidden="1">'[1]BAL. PAG'!#REF!</definedName>
    <definedName name="__6__123Graph_XGRAFICO_1" hidden="1">'[1]BAL. PAG'!$AV$5:$BA$5</definedName>
    <definedName name="_1__123Graph_AGRAFICO_1" localSheetId="3" hidden="1">'[1]BAL. PAG'!#REF!</definedName>
    <definedName name="_1__123Graph_AGRAFICO_1" hidden="1">'[4]BASE ITCER'!$CI$9:$CI$120</definedName>
    <definedName name="_2__123Graph_AGROWTH_CPI" localSheetId="3" hidden="1">[5]Data!#REF!</definedName>
    <definedName name="_2__123Graph_AGROWTH_CPI" hidden="1">[5]Data!#REF!</definedName>
    <definedName name="_2__123Graph_BGRAFICO_1" localSheetId="3" hidden="1">'[1]BAL. PAG'!#REF!</definedName>
    <definedName name="_2__123Graph_BGRAFICO_1" hidden="1">'[1]BAL. PAG'!#REF!</definedName>
    <definedName name="_3__123Graph_CGRAFICO_1" localSheetId="3" hidden="1">'[1]BAL. PAG'!#REF!</definedName>
    <definedName name="_3__123Graph_CGRAFICO_1" hidden="1">'[1]BAL. PAG'!#REF!</definedName>
    <definedName name="_3__123Graph_DGROWTH_CPI" localSheetId="3" hidden="1">[5]Data!#REF!</definedName>
    <definedName name="_3__123Graph_DGROWTH_CPI" hidden="1">[5]Data!#REF!</definedName>
    <definedName name="_4__123Graph_DGRAFICO_1" localSheetId="3" hidden="1">'[1]BAL. PAG'!#REF!</definedName>
    <definedName name="_4__123Graph_DGRAFICO_1" hidden="1">'[1]BAL. PAG'!#REF!</definedName>
    <definedName name="_4__123Graph_XGRAFICO_1" hidden="1">'[4]BASE ITCER'!$A$9:$A$120</definedName>
    <definedName name="_5__123Graph_EGRAFICO_1" localSheetId="3" hidden="1">'[1]BAL. PAG'!#REF!</definedName>
    <definedName name="_5__123Graph_EGRAFICO_1" hidden="1">'[1]BAL. PAG'!#REF!</definedName>
    <definedName name="_6__123Graph_XGRAFICO_1" hidden="1">'[1]BAL. PAG'!$AV$5:$BA$5</definedName>
    <definedName name="_abs1" localSheetId="3">#REF!</definedName>
    <definedName name="_abs1">#REF!</definedName>
    <definedName name="_abs2" localSheetId="3">#REF!</definedName>
    <definedName name="_abs2">#REF!</definedName>
    <definedName name="_abs3" localSheetId="3">#REF!</definedName>
    <definedName name="_abs3">#REF!</definedName>
    <definedName name="_aen1" localSheetId="3">#REF!</definedName>
    <definedName name="_aen1">#REF!</definedName>
    <definedName name="_aen2" localSheetId="3">#REF!</definedName>
    <definedName name="_aen2">#REF!</definedName>
    <definedName name="_bem98" localSheetId="3">[6]Programa!#REF!</definedName>
    <definedName name="_bem98">[6]Programa!#REF!</definedName>
    <definedName name="_cud21" localSheetId="3">#REF!</definedName>
    <definedName name="_cud21">#REF!</definedName>
    <definedName name="_dcc2000" localSheetId="3">#REF!</definedName>
    <definedName name="_dcc2000">#REF!</definedName>
    <definedName name="_dcc2001" localSheetId="3">#REF!</definedName>
    <definedName name="_dcc2001">#REF!</definedName>
    <definedName name="_dcc2002" localSheetId="3">#REF!</definedName>
    <definedName name="_dcc2002">#REF!</definedName>
    <definedName name="_dcc2003" localSheetId="3">#REF!</definedName>
    <definedName name="_dcc2003">#REF!</definedName>
    <definedName name="_dcc98" localSheetId="3">[6]Programa!#REF!</definedName>
    <definedName name="_dcc98">[6]Programa!#REF!</definedName>
    <definedName name="_dcc99" localSheetId="3">#REF!</definedName>
    <definedName name="_dcc99">#REF!</definedName>
    <definedName name="_dic96" localSheetId="3">#REF!</definedName>
    <definedName name="_dic96">#REF!</definedName>
    <definedName name="_emi2000" localSheetId="3">#REF!</definedName>
    <definedName name="_emi2000">#REF!</definedName>
    <definedName name="_emi2001" localSheetId="3">#REF!</definedName>
    <definedName name="_emi2001">#REF!</definedName>
    <definedName name="_emi2002" localSheetId="3">#REF!</definedName>
    <definedName name="_emi2002">#REF!</definedName>
    <definedName name="_emi2003" localSheetId="3">#REF!</definedName>
    <definedName name="_emi2003">#REF!</definedName>
    <definedName name="_emi98" localSheetId="3">#REF!</definedName>
    <definedName name="_emi98">#REF!</definedName>
    <definedName name="_emi99" localSheetId="3">#REF!</definedName>
    <definedName name="_emi99">#REF!</definedName>
    <definedName name="_EXP2010" localSheetId="3">#REF!</definedName>
    <definedName name="_EXP2010">#REF!</definedName>
    <definedName name="_f" localSheetId="3">'CAP. V'!_f</definedName>
    <definedName name="_f" localSheetId="21">'V-16 '!_f</definedName>
    <definedName name="_f" localSheetId="22">'V-17 '!_f</definedName>
    <definedName name="_f" localSheetId="23">'V-18 '!_f</definedName>
    <definedName name="_f">[0]!_f</definedName>
    <definedName name="_Fill" localSheetId="3" hidden="1">#REF!</definedName>
    <definedName name="_Fill" hidden="1">#REF!</definedName>
    <definedName name="_FIS96" localSheetId="3">#REF!</definedName>
    <definedName name="_FIS96">#REF!</definedName>
    <definedName name="_INE1" localSheetId="3">#REF!</definedName>
    <definedName name="_INE1">#REF!</definedName>
    <definedName name="_INF20" localSheetId="3">#REF!</definedName>
    <definedName name="_INF20">#REF!</definedName>
    <definedName name="_ipc2000" localSheetId="3">#REF!</definedName>
    <definedName name="_ipc2000">#REF!</definedName>
    <definedName name="_ipc2001" localSheetId="3">#REF!</definedName>
    <definedName name="_ipc2001">#REF!</definedName>
    <definedName name="_ipc2002" localSheetId="3">#REF!</definedName>
    <definedName name="_ipc2002">#REF!</definedName>
    <definedName name="_ipc2003" localSheetId="3">#REF!</definedName>
    <definedName name="_ipc2003">#REF!</definedName>
    <definedName name="_ipc98" localSheetId="3">#REF!</definedName>
    <definedName name="_ipc98">#REF!</definedName>
    <definedName name="_ipc99" localSheetId="3">#REF!</definedName>
    <definedName name="_ipc99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MCV1">[7]Q2!$E$64:$AH$64</definedName>
    <definedName name="_me98" localSheetId="3">[6]Programa!#REF!</definedName>
    <definedName name="_me98">[6]Programa!#REF!</definedName>
    <definedName name="_npp2000" localSheetId="3">#REF!</definedName>
    <definedName name="_npp2000">#REF!</definedName>
    <definedName name="_npp2001" localSheetId="3">#REF!</definedName>
    <definedName name="_npp2001">#REF!</definedName>
    <definedName name="_npp2002" localSheetId="3">#REF!</definedName>
    <definedName name="_npp2002">#REF!</definedName>
    <definedName name="_npp2003" localSheetId="3">#REF!</definedName>
    <definedName name="_npp2003">#REF!</definedName>
    <definedName name="_npp98" localSheetId="3">#REF!</definedName>
    <definedName name="_npp98">#REF!</definedName>
    <definedName name="_npp99" localSheetId="3">#REF!</definedName>
    <definedName name="_npp99">#REF!</definedName>
    <definedName name="_Order1" hidden="1">255</definedName>
    <definedName name="_Order2" hidden="1">255</definedName>
    <definedName name="_Parse_Out" localSheetId="3" hidden="1">#REF!</definedName>
    <definedName name="_Parse_Out" hidden="1">#REF!</definedName>
    <definedName name="_pib2000" localSheetId="3">#REF!</definedName>
    <definedName name="_pib2000">#REF!</definedName>
    <definedName name="_pib2001" localSheetId="3">#REF!</definedName>
    <definedName name="_pib2001">#REF!</definedName>
    <definedName name="_pib2002" localSheetId="3">#REF!</definedName>
    <definedName name="_pib2002">#REF!</definedName>
    <definedName name="_pib2003" localSheetId="3">#REF!</definedName>
    <definedName name="_pib2003">#REF!</definedName>
    <definedName name="_PIB91" localSheetId="3">#REF!</definedName>
    <definedName name="_PIB91">#REF!</definedName>
    <definedName name="_pib98" localSheetId="3">[6]Programa!#REF!</definedName>
    <definedName name="_pib98">[6]Programa!#REF!</definedName>
    <definedName name="_pib99" localSheetId="3">#REF!</definedName>
    <definedName name="_pib99">#REF!</definedName>
    <definedName name="_POR96" localSheetId="3">#REF!</definedName>
    <definedName name="_POR96">#REF!</definedName>
    <definedName name="_PRN96" localSheetId="3">#REF!</definedName>
    <definedName name="_PRN96">#REF!</definedName>
    <definedName name="_Sort" localSheetId="3" hidden="1">#REF!</definedName>
    <definedName name="_Sort" hidden="1">#REF!</definedName>
    <definedName name="_SRN96" localSheetId="3">#REF!</definedName>
    <definedName name="_SRN96">#REF!</definedName>
    <definedName name="_SRT11" localSheetId="3" hidden="1">{"Minpmon",#N/A,FALSE,"Monthinput"}</definedName>
    <definedName name="_SRT11" localSheetId="21" hidden="1">{"Minpmon",#N/A,FALSE,"Monthinput"}</definedName>
    <definedName name="_SRT11" localSheetId="22" hidden="1">{"Minpmon",#N/A,FALSE,"Monthinput"}</definedName>
    <definedName name="_SRT11" localSheetId="23" hidden="1">{"Minpmon",#N/A,FALSE,"Monthinput"}</definedName>
    <definedName name="_SRT11" hidden="1">{"Minpmon",#N/A,FALSE,"Monthinput"}</definedName>
    <definedName name="_tAB4" localSheetId="3">#REF!</definedName>
    <definedName name="_tAB4">#REF!</definedName>
    <definedName name="a" localSheetId="3">#REF!</definedName>
    <definedName name="a">#REF!</definedName>
    <definedName name="A_IMPRESIÓN_IM" localSheetId="3">#REF!</definedName>
    <definedName name="A_IMPRESIÓN_IM">#REF!</definedName>
    <definedName name="aaa" localSheetId="3" hidden="1">{"Riqfin97",#N/A,FALSE,"Tran";"Riqfinpro",#N/A,FALSE,"Tran"}</definedName>
    <definedName name="aaa" localSheetId="21" hidden="1">{"Riqfin97",#N/A,FALSE,"Tran";"Riqfinpro",#N/A,FALSE,"Tran"}</definedName>
    <definedName name="aaa" localSheetId="22" hidden="1">{"Riqfin97",#N/A,FALSE,"Tran";"Riqfinpro",#N/A,FALSE,"Tran"}</definedName>
    <definedName name="aaa" localSheetId="23" hidden="1">{"Riqfin97",#N/A,FALSE,"Tran";"Riqfinpro",#N/A,FALSE,"Tran"}</definedName>
    <definedName name="aaa" hidden="1">{"Riqfin97",#N/A,FALSE,"Tran";"Riqfinpro",#N/A,FALSE,"Tran"}</definedName>
    <definedName name="aab" localSheetId="3" hidden="1">{"Riqfin97",#N/A,FALSE,"Tran";"Riqfinpro",#N/A,FALSE,"Tran"}</definedName>
    <definedName name="aab" localSheetId="21" hidden="1">{"Riqfin97",#N/A,FALSE,"Tran";"Riqfinpro",#N/A,FALSE,"Tran"}</definedName>
    <definedName name="aab" localSheetId="22" hidden="1">{"Riqfin97",#N/A,FALSE,"Tran";"Riqfinpro",#N/A,FALSE,"Tran"}</definedName>
    <definedName name="aab" localSheetId="23" hidden="1">{"Riqfin97",#N/A,FALSE,"Tran";"Riqfinpro",#N/A,FALSE,"Tran"}</definedName>
    <definedName name="aab" hidden="1">{"Riqfin97",#N/A,FALSE,"Tran";"Riqfinpro",#N/A,FALSE,"Tran"}</definedName>
    <definedName name="abr" localSheetId="3">[6]Programa!#REF!</definedName>
    <definedName name="abr">[6]Programa!#REF!</definedName>
    <definedName name="ACPAZ96" localSheetId="3">#REF!</definedName>
    <definedName name="ACPAZ96">#REF!</definedName>
    <definedName name="ACTIVOTOT" localSheetId="10">'V-2 (2)'!$A$1:$O$19</definedName>
    <definedName name="ACTIVOTOT">'V-2'!$A$1:$O$78</definedName>
    <definedName name="ad" localSheetId="3" hidden="1">{"Riqfin97",#N/A,FALSE,"Tran";"Riqfinpro",#N/A,FALSE,"Tran"}</definedName>
    <definedName name="ad" localSheetId="21" hidden="1">{"Riqfin97",#N/A,FALSE,"Tran";"Riqfinpro",#N/A,FALSE,"Tran"}</definedName>
    <definedName name="ad" localSheetId="22" hidden="1">{"Riqfin97",#N/A,FALSE,"Tran";"Riqfinpro",#N/A,FALSE,"Tran"}</definedName>
    <definedName name="ad" localSheetId="23" hidden="1">{"Riqfin97",#N/A,FALSE,"Tran";"Riqfinpro",#N/A,FALSE,"Tran"}</definedName>
    <definedName name="ad" hidden="1">{"Riqfin97",#N/A,FALSE,"Tran";"Riqfinpro",#N/A,FALSE,"Tran"}</definedName>
    <definedName name="adf" localSheetId="3" hidden="1">{"Riqfin97",#N/A,FALSE,"Tran";"Riqfinpro",#N/A,FALSE,"Tran"}</definedName>
    <definedName name="adf" localSheetId="21" hidden="1">{"Riqfin97",#N/A,FALSE,"Tran";"Riqfinpro",#N/A,FALSE,"Tran"}</definedName>
    <definedName name="adf" localSheetId="22" hidden="1">{"Riqfin97",#N/A,FALSE,"Tran";"Riqfinpro",#N/A,FALSE,"Tran"}</definedName>
    <definedName name="adf" localSheetId="23" hidden="1">{"Riqfin97",#N/A,FALSE,"Tran";"Riqfinpro",#N/A,FALSE,"Tran"}</definedName>
    <definedName name="adf" hidden="1">{"Riqfin97",#N/A,FALSE,"Tran";"Riqfinpro",#N/A,FALSE,"Tran"}</definedName>
    <definedName name="adfasdf" localSheetId="3" hidden="1">{"Riqfin97",#N/A,FALSE,"Tran";"Riqfinpro",#N/A,FALSE,"Tran"}</definedName>
    <definedName name="adfasdf" localSheetId="21" hidden="1">{"Riqfin97",#N/A,FALSE,"Tran";"Riqfinpro",#N/A,FALSE,"Tran"}</definedName>
    <definedName name="adfasdf" localSheetId="22" hidden="1">{"Riqfin97",#N/A,FALSE,"Tran";"Riqfinpro",#N/A,FALSE,"Tran"}</definedName>
    <definedName name="adfasdf" localSheetId="23" hidden="1">{"Riqfin97",#N/A,FALSE,"Tran";"Riqfinpro",#N/A,FALSE,"Tran"}</definedName>
    <definedName name="adfasdf" hidden="1">{"Riqfin97",#N/A,FALSE,"Tran";"Riqfinpro",#N/A,FALSE,"Tran"}</definedName>
    <definedName name="adfasdfsd" localSheetId="3">'CAP. V'!adfasdfsd</definedName>
    <definedName name="adfasdfsd" localSheetId="21">'V-16 '!adfasdfsd</definedName>
    <definedName name="adfasdfsd" localSheetId="22">'V-17 '!adfasdfsd</definedName>
    <definedName name="adfasdfsd" localSheetId="23">'V-18 '!adfasdfsd</definedName>
    <definedName name="adfasdfsd">[0]!adfasdfsd</definedName>
    <definedName name="adfasdgd" localSheetId="3" hidden="1">{"Tab1",#N/A,FALSE,"P";"Tab2",#N/A,FALSE,"P"}</definedName>
    <definedName name="adfasdgd" localSheetId="21" hidden="1">{"Tab1",#N/A,FALSE,"P";"Tab2",#N/A,FALSE,"P"}</definedName>
    <definedName name="adfasdgd" localSheetId="22" hidden="1">{"Tab1",#N/A,FALSE,"P";"Tab2",#N/A,FALSE,"P"}</definedName>
    <definedName name="adfasdgd" localSheetId="23" hidden="1">{"Tab1",#N/A,FALSE,"P";"Tab2",#N/A,FALSE,"P"}</definedName>
    <definedName name="adfasdgd" hidden="1">{"Tab1",#N/A,FALSE,"P";"Tab2",#N/A,FALSE,"P"}</definedName>
    <definedName name="af" localSheetId="3" hidden="1">{"Tab1",#N/A,FALSE,"P";"Tab2",#N/A,FALSE,"P"}</definedName>
    <definedName name="af" localSheetId="21" hidden="1">{"Tab1",#N/A,FALSE,"P";"Tab2",#N/A,FALSE,"P"}</definedName>
    <definedName name="af" localSheetId="22" hidden="1">{"Tab1",#N/A,FALSE,"P";"Tab2",#N/A,FALSE,"P"}</definedName>
    <definedName name="af" localSheetId="23" hidden="1">{"Tab1",#N/A,FALSE,"P";"Tab2",#N/A,FALSE,"P"}</definedName>
    <definedName name="af" hidden="1">{"Tab1",#N/A,FALSE,"P";"Tab2",#N/A,FALSE,"P"}</definedName>
    <definedName name="ag" localSheetId="3" hidden="1">{"Tab1",#N/A,FALSE,"P";"Tab2",#N/A,FALSE,"P"}</definedName>
    <definedName name="ag" localSheetId="21" hidden="1">{"Tab1",#N/A,FALSE,"P";"Tab2",#N/A,FALSE,"P"}</definedName>
    <definedName name="ag" localSheetId="22" hidden="1">{"Tab1",#N/A,FALSE,"P";"Tab2",#N/A,FALSE,"P"}</definedName>
    <definedName name="ag" localSheetId="23" hidden="1">{"Tab1",#N/A,FALSE,"P";"Tab2",#N/A,FALSE,"P"}</definedName>
    <definedName name="ag" hidden="1">{"Tab1",#N/A,FALSE,"P";"Tab2",#N/A,FALSE,"P"}</definedName>
    <definedName name="Agrop">'[8]Indicadores basicos'!$A$32:$V$56</definedName>
    <definedName name="ah" localSheetId="3" hidden="1">{"Riqfin97",#N/A,FALSE,"Tran";"Riqfinpro",#N/A,FALSE,"Tran"}</definedName>
    <definedName name="ah" localSheetId="21" hidden="1">{"Riqfin97",#N/A,FALSE,"Tran";"Riqfinpro",#N/A,FALSE,"Tran"}</definedName>
    <definedName name="ah" localSheetId="22" hidden="1">{"Riqfin97",#N/A,FALSE,"Tran";"Riqfinpro",#N/A,FALSE,"Tran"}</definedName>
    <definedName name="ah" localSheetId="23" hidden="1">{"Riqfin97",#N/A,FALSE,"Tran";"Riqfinpro",#N/A,FALSE,"Tran"}</definedName>
    <definedName name="ah" hidden="1">{"Riqfin97",#N/A,FALSE,"Tran";"Riqfinpro",#N/A,FALSE,"Tran"}</definedName>
    <definedName name="ahme2000" localSheetId="3">#REF!</definedName>
    <definedName name="ahme2000">#REF!</definedName>
    <definedName name="ahme2001" localSheetId="3">#REF!</definedName>
    <definedName name="ahme2001">#REF!</definedName>
    <definedName name="ahme2002" localSheetId="3">#REF!</definedName>
    <definedName name="ahme2002">#REF!</definedName>
    <definedName name="ahme2003" localSheetId="3">#REF!</definedName>
    <definedName name="ahme2003">#REF!</definedName>
    <definedName name="ahme98" localSheetId="3">[6]Programa!#REF!</definedName>
    <definedName name="ahme98">[6]Programa!#REF!</definedName>
    <definedName name="ahme98s" localSheetId="3">#REF!</definedName>
    <definedName name="ahme98s">#REF!</definedName>
    <definedName name="ahme99" localSheetId="3">#REF!</definedName>
    <definedName name="ahme99">#REF!</definedName>
    <definedName name="ahome" localSheetId="3">#REF!</definedName>
    <definedName name="ahome">#REF!</definedName>
    <definedName name="ahome98" localSheetId="3">[6]Programa!#REF!</definedName>
    <definedName name="ahome98">[6]Programa!#REF!</definedName>
    <definedName name="ahome98j" localSheetId="3">[6]Programa!#REF!</definedName>
    <definedName name="ahome98j">[6]Programa!#REF!</definedName>
    <definedName name="ahorro" localSheetId="3">#REF!</definedName>
    <definedName name="ahorro">#REF!</definedName>
    <definedName name="ahorro2000" localSheetId="3">#REF!</definedName>
    <definedName name="ahorro2000">#REF!</definedName>
    <definedName name="ahorro2001" localSheetId="3">#REF!</definedName>
    <definedName name="ahorro2001">#REF!</definedName>
    <definedName name="ahorro2002" localSheetId="3">#REF!</definedName>
    <definedName name="ahorro2002">#REF!</definedName>
    <definedName name="ahorro2003" localSheetId="3">#REF!</definedName>
    <definedName name="ahorro2003">#REF!</definedName>
    <definedName name="ahorro98" localSheetId="3">[6]Programa!#REF!</definedName>
    <definedName name="ahorro98">[6]Programa!#REF!</definedName>
    <definedName name="ahorro98j" localSheetId="3">[6]Programa!#REF!</definedName>
    <definedName name="ahorro98j">[6]Programa!#REF!</definedName>
    <definedName name="ahorro98s" localSheetId="3">#REF!</definedName>
    <definedName name="ahorro98s">#REF!</definedName>
    <definedName name="ahorro99" localSheetId="3">#REF!</definedName>
    <definedName name="ahorro99">#REF!</definedName>
    <definedName name="aj" localSheetId="3" hidden="1">{"Riqfin97",#N/A,FALSE,"Tran";"Riqfinpro",#N/A,FALSE,"Tran"}</definedName>
    <definedName name="aj" localSheetId="21" hidden="1">{"Riqfin97",#N/A,FALSE,"Tran";"Riqfinpro",#N/A,FALSE,"Tran"}</definedName>
    <definedName name="aj" localSheetId="22" hidden="1">{"Riqfin97",#N/A,FALSE,"Tran";"Riqfinpro",#N/A,FALSE,"Tran"}</definedName>
    <definedName name="aj" localSheetId="23" hidden="1">{"Riqfin97",#N/A,FALSE,"Tran";"Riqfinpro",#N/A,FALSE,"Tran"}</definedName>
    <definedName name="aj" hidden="1">{"Riqfin97",#N/A,FALSE,"Tran";"Riqfinpro",#N/A,FALSE,"Tran"}</definedName>
    <definedName name="al" localSheetId="3" hidden="1">{"Riqfin97",#N/A,FALSE,"Tran";"Riqfinpro",#N/A,FALSE,"Tran"}</definedName>
    <definedName name="al" localSheetId="21" hidden="1">{"Riqfin97",#N/A,FALSE,"Tran";"Riqfinpro",#N/A,FALSE,"Tran"}</definedName>
    <definedName name="al" localSheetId="22" hidden="1">{"Riqfin97",#N/A,FALSE,"Tran";"Riqfinpro",#N/A,FALSE,"Tran"}</definedName>
    <definedName name="al" localSheetId="23" hidden="1">{"Riqfin97",#N/A,FALSE,"Tran";"Riqfinpro",#N/A,FALSE,"Tran"}</definedName>
    <definedName name="al" hidden="1">{"Riqfin97",#N/A,FALSE,"Tran";"Riqfinpro",#N/A,FALSE,"Tran"}</definedName>
    <definedName name="amo" localSheetId="3" hidden="1">{"Tab1",#N/A,FALSE,"P";"Tab2",#N/A,FALSE,"P"}</definedName>
    <definedName name="amo" localSheetId="21" hidden="1">{"Tab1",#N/A,FALSE,"P";"Tab2",#N/A,FALSE,"P"}</definedName>
    <definedName name="amo" localSheetId="22" hidden="1">{"Tab1",#N/A,FALSE,"P";"Tab2",#N/A,FALSE,"P"}</definedName>
    <definedName name="amo" localSheetId="23" hidden="1">{"Tab1",#N/A,FALSE,"P";"Tab2",#N/A,FALSE,"P"}</definedName>
    <definedName name="amo" hidden="1">{"Tab1",#N/A,FALSE,"P";"Tab2",#N/A,FALSE,"P"}</definedName>
    <definedName name="APYR" localSheetId="3">#REF!</definedName>
    <definedName name="APYR">#REF!</definedName>
    <definedName name="_xlnm.Print_Area" localSheetId="3">'CAP. V'!$B$3:$Q$45</definedName>
    <definedName name="_xlnm.Print_Area" localSheetId="9">Hoja2!$C$2:$J$19</definedName>
    <definedName name="_xlnm.Print_Area" localSheetId="5">'V- 2'!$B$2:$T$57</definedName>
    <definedName name="_xlnm.Print_Area" localSheetId="4">'V-1'!$B$2:$T$58</definedName>
    <definedName name="_xlnm.Print_Area" localSheetId="15">'V-10'!$B$2:$S$43</definedName>
    <definedName name="_xlnm.Print_Area" localSheetId="16">'V-11'!$B$2:$S$27</definedName>
    <definedName name="_xlnm.Print_Area" localSheetId="17">'V-12'!$B$2:$S$26</definedName>
    <definedName name="_xlnm.Print_Area" localSheetId="18">'V-13'!$B$2:$S$40</definedName>
    <definedName name="_xlnm.Print_Area" localSheetId="19">'V-14'!$B$2:$S$41</definedName>
    <definedName name="_xlnm.Print_Area" localSheetId="20">'V-15 '!$B$2:$S$40</definedName>
    <definedName name="_xlnm.Print_Area" localSheetId="21">'V-16 '!$B$2:$S$25</definedName>
    <definedName name="_xlnm.Print_Area" localSheetId="22">'V-17 '!$B$2:$S$33</definedName>
    <definedName name="_xlnm.Print_Area" localSheetId="23">'V-18 '!$B$2:$S$49</definedName>
    <definedName name="_xlnm.Print_Area" localSheetId="2">'V-2'!$A$1:$O$146</definedName>
    <definedName name="_xlnm.Print_Area" localSheetId="10">'V-2 (2)'!$A$1:$O$27</definedName>
    <definedName name="_xlnm.Print_Area" localSheetId="6">'V-3'!$B$2:$S$58</definedName>
    <definedName name="_xlnm.Print_Area" localSheetId="7">'V-4'!$B$2:$S$58</definedName>
    <definedName name="_xlnm.Print_Area" localSheetId="8">'V-5'!$B$2:$S$31</definedName>
    <definedName name="_xlnm.Print_Area" localSheetId="11">'V-6'!$B$2:$S$25</definedName>
    <definedName name="_xlnm.Print_Area" localSheetId="12">'V-7'!$B$2:$S$30</definedName>
    <definedName name="_xlnm.Print_Area" localSheetId="13">'V-8'!$B$2:$S$59</definedName>
    <definedName name="_xlnm.Print_Area" localSheetId="14">'V-9 '!$B$2:$S$25</definedName>
    <definedName name="areor" localSheetId="3">#REF!</definedName>
    <definedName name="areor">#REF!</definedName>
    <definedName name="arroz">[9]PONDRAMA!$C$3</definedName>
    <definedName name="as" localSheetId="3" hidden="1">{"Minpmon",#N/A,FALSE,"Monthinput"}</definedName>
    <definedName name="as" localSheetId="21" hidden="1">{"Minpmon",#N/A,FALSE,"Monthinput"}</definedName>
    <definedName name="as" localSheetId="22" hidden="1">{"Minpmon",#N/A,FALSE,"Monthinput"}</definedName>
    <definedName name="as" localSheetId="23" hidden="1">{"Minpmon",#N/A,FALSE,"Monthinput"}</definedName>
    <definedName name="as" hidden="1">{"Minpmon",#N/A,FALSE,"Monthinput"}</definedName>
    <definedName name="asdfasdf" localSheetId="3" hidden="1">{"Tab1",#N/A,FALSE,"P";"Tab2",#N/A,FALSE,"P"}</definedName>
    <definedName name="asdfasdf" localSheetId="21" hidden="1">{"Tab1",#N/A,FALSE,"P";"Tab2",#N/A,FALSE,"P"}</definedName>
    <definedName name="asdfasdf" localSheetId="22" hidden="1">{"Tab1",#N/A,FALSE,"P";"Tab2",#N/A,FALSE,"P"}</definedName>
    <definedName name="asdfasdf" localSheetId="23" hidden="1">{"Tab1",#N/A,FALSE,"P";"Tab2",#N/A,FALSE,"P"}</definedName>
    <definedName name="asdfasdf" hidden="1">{"Tab1",#N/A,FALSE,"P";"Tab2",#N/A,FALSE,"P"}</definedName>
    <definedName name="asdgagsdag" localSheetId="3" hidden="1">{"Riqfin97",#N/A,FALSE,"Tran";"Riqfinpro",#N/A,FALSE,"Tran"}</definedName>
    <definedName name="asdgagsdag" localSheetId="21" hidden="1">{"Riqfin97",#N/A,FALSE,"Tran";"Riqfinpro",#N/A,FALSE,"Tran"}</definedName>
    <definedName name="asdgagsdag" localSheetId="22" hidden="1">{"Riqfin97",#N/A,FALSE,"Tran";"Riqfinpro",#N/A,FALSE,"Tran"}</definedName>
    <definedName name="asdgagsdag" localSheetId="23" hidden="1">{"Riqfin97",#N/A,FALSE,"Tran";"Riqfinpro",#N/A,FALSE,"Tran"}</definedName>
    <definedName name="asdgagsdag" hidden="1">{"Riqfin97",#N/A,FALSE,"Tran";"Riqfinpro",#N/A,FALSE,"Tran"}</definedName>
    <definedName name="asfasdfas" localSheetId="3" hidden="1">{"Riqfin97",#N/A,FALSE,"Tran";"Riqfinpro",#N/A,FALSE,"Tran"}</definedName>
    <definedName name="asfasdfas" localSheetId="21" hidden="1">{"Riqfin97",#N/A,FALSE,"Tran";"Riqfinpro",#N/A,FALSE,"Tran"}</definedName>
    <definedName name="asfasdfas" localSheetId="22" hidden="1">{"Riqfin97",#N/A,FALSE,"Tran";"Riqfinpro",#N/A,FALSE,"Tran"}</definedName>
    <definedName name="asfasdfas" localSheetId="23" hidden="1">{"Riqfin97",#N/A,FALSE,"Tran";"Riqfinpro",#N/A,FALSE,"Tran"}</definedName>
    <definedName name="asfasdfas" hidden="1">{"Riqfin97",#N/A,FALSE,"Tran";"Riqfinpro",#N/A,FALSE,"Tran"}</definedName>
    <definedName name="asfdfgasrgsrg" localSheetId="3" hidden="1">{"Riqfin97",#N/A,FALSE,"Tran";"Riqfinpro",#N/A,FALSE,"Tran"}</definedName>
    <definedName name="asfdfgasrgsrg" localSheetId="21" hidden="1">{"Riqfin97",#N/A,FALSE,"Tran";"Riqfinpro",#N/A,FALSE,"Tran"}</definedName>
    <definedName name="asfdfgasrgsrg" localSheetId="22" hidden="1">{"Riqfin97",#N/A,FALSE,"Tran";"Riqfinpro",#N/A,FALSE,"Tran"}</definedName>
    <definedName name="asfdfgasrgsrg" localSheetId="23" hidden="1">{"Riqfin97",#N/A,FALSE,"Tran";"Riqfinpro",#N/A,FALSE,"Tran"}</definedName>
    <definedName name="asfdfgasrgsrg" hidden="1">{"Riqfin97",#N/A,FALSE,"Tran";"Riqfinpro",#N/A,FALSE,"Tran"}</definedName>
    <definedName name="AURA" localSheetId="3">#REF!</definedName>
    <definedName name="AURA">#REF!</definedName>
    <definedName name="b" localSheetId="3">#REF!</definedName>
    <definedName name="b">#REF!</definedName>
    <definedName name="BAAJUSTADA" localSheetId="3">#REF!</definedName>
    <definedName name="BAAJUSTADA">#REF!</definedName>
    <definedName name="BALDETALLADA" localSheetId="3">'[1]BAL. PAG'!$B$9:$AQ$41</definedName>
    <definedName name="BALDETALLADA">#REF!</definedName>
    <definedName name="bancos" localSheetId="3">#REF!</definedName>
    <definedName name="bancos">#REF!</definedName>
    <definedName name="BANCOS_COMERCIALES" localSheetId="3">#REF!</definedName>
    <definedName name="BANCOS_COMERCIALES">#REF!</definedName>
    <definedName name="Basic_Data" localSheetId="3">#REF!</definedName>
    <definedName name="Basic_Data">#REF!</definedName>
    <definedName name="bb" localSheetId="3" hidden="1">{"Riqfin97",#N/A,FALSE,"Tran";"Riqfinpro",#N/A,FALSE,"Tran"}</definedName>
    <definedName name="bb" localSheetId="21" hidden="1">{"Riqfin97",#N/A,FALSE,"Tran";"Riqfinpro",#N/A,FALSE,"Tran"}</definedName>
    <definedName name="bb" localSheetId="22" hidden="1">{"Riqfin97",#N/A,FALSE,"Tran";"Riqfinpro",#N/A,FALSE,"Tran"}</definedName>
    <definedName name="bb" localSheetId="23" hidden="1">{"Riqfin97",#N/A,FALSE,"Tran";"Riqfinpro",#N/A,FALSE,"Tran"}</definedName>
    <definedName name="bb" hidden="1">{"Riqfin97",#N/A,FALSE,"Tran";"Riqfinpro",#N/A,FALSE,"Tran"}</definedName>
    <definedName name="bbbb" localSheetId="3" hidden="1">{"Minpmon",#N/A,FALSE,"Monthinput"}</definedName>
    <definedName name="bbbb" localSheetId="21" hidden="1">{"Minpmon",#N/A,FALSE,"Monthinput"}</definedName>
    <definedName name="bbbb" localSheetId="22" hidden="1">{"Minpmon",#N/A,FALSE,"Monthinput"}</definedName>
    <definedName name="bbbb" localSheetId="23" hidden="1">{"Minpmon",#N/A,FALSE,"Monthinput"}</definedName>
    <definedName name="bbbb" hidden="1">{"Minpmon",#N/A,FALSE,"Monthinput"}</definedName>
    <definedName name="bbbbbbbbbbbbb" localSheetId="3" hidden="1">{"Tab1",#N/A,FALSE,"P";"Tab2",#N/A,FALSE,"P"}</definedName>
    <definedName name="bbbbbbbbbbbbb" localSheetId="21" hidden="1">{"Tab1",#N/A,FALSE,"P";"Tab2",#N/A,FALSE,"P"}</definedName>
    <definedName name="bbbbbbbbbbbbb" localSheetId="22" hidden="1">{"Tab1",#N/A,FALSE,"P";"Tab2",#N/A,FALSE,"P"}</definedName>
    <definedName name="bbbbbbbbbbbbb" localSheetId="23" hidden="1">{"Tab1",#N/A,FALSE,"P";"Tab2",#N/A,FALSE,"P"}</definedName>
    <definedName name="bbbbbbbbbbbbb" hidden="1">{"Tab1",#N/A,FALSE,"P";"Tab2",#N/A,FALSE,"P"}</definedName>
    <definedName name="bbvvvb" localSheetId="3">'CAP. V'!bbvvvb</definedName>
    <definedName name="bbvvvb" localSheetId="21">'V-16 '!bbvvvb</definedName>
    <definedName name="bbvvvb" localSheetId="22">'V-17 '!bbvvvb</definedName>
    <definedName name="bbvvvb" localSheetId="23">'V-18 '!bbvvvb</definedName>
    <definedName name="bbvvvb">[0]!bbvvvb</definedName>
    <definedName name="bbxvbcv" localSheetId="3" hidden="1">{"Tab1",#N/A,FALSE,"P";"Tab2",#N/A,FALSE,"P"}</definedName>
    <definedName name="bbxvbcv" localSheetId="21" hidden="1">{"Tab1",#N/A,FALSE,"P";"Tab2",#N/A,FALSE,"P"}</definedName>
    <definedName name="bbxvbcv" localSheetId="22" hidden="1">{"Tab1",#N/A,FALSE,"P";"Tab2",#N/A,FALSE,"P"}</definedName>
    <definedName name="bbxvbcv" localSheetId="23" hidden="1">{"Tab1",#N/A,FALSE,"P";"Tab2",#N/A,FALSE,"P"}</definedName>
    <definedName name="bbxvbcv" hidden="1">{"Tab1",#N/A,FALSE,"P";"Tab2",#N/A,FALSE,"P"}</definedName>
    <definedName name="BCA">[7]Q6!$E$9:$AH$9</definedName>
    <definedName name="BCA_NGDP">[7]Q6!$E$10:$AH$10</definedName>
    <definedName name="bcos" localSheetId="3">#REF!</definedName>
    <definedName name="bcos">#REF!</definedName>
    <definedName name="bdbdcbv" localSheetId="3" hidden="1">{"Tab1",#N/A,FALSE,"P";"Tab2",#N/A,FALSE,"P"}</definedName>
    <definedName name="bdbdcbv" localSheetId="21" hidden="1">{"Tab1",#N/A,FALSE,"P";"Tab2",#N/A,FALSE,"P"}</definedName>
    <definedName name="bdbdcbv" localSheetId="22" hidden="1">{"Tab1",#N/A,FALSE,"P";"Tab2",#N/A,FALSE,"P"}</definedName>
    <definedName name="bdbdcbv" localSheetId="23" hidden="1">{"Tab1",#N/A,FALSE,"P";"Tab2",#N/A,FALSE,"P"}</definedName>
    <definedName name="bdbdcbv" hidden="1">{"Tab1",#N/A,FALSE,"P";"Tab2",#N/A,FALSE,"P"}</definedName>
    <definedName name="BE">[7]Q6!$E$138:$AH$138</definedName>
    <definedName name="BEA">[7]Q6!$E$141:$AH$141</definedName>
    <definedName name="BED">[7]Q6!$E$51:$AH$51</definedName>
    <definedName name="BED_6">[7]Q6!$E$140:$AH$140</definedName>
    <definedName name="bem" localSheetId="3">[6]Programa!#REF!</definedName>
    <definedName name="bem">[6]Programa!#REF!</definedName>
    <definedName name="BEO">[7]Q6!$E$143:$AH$143</definedName>
    <definedName name="BER">[7]Q6!$E$142:$AH$142</definedName>
    <definedName name="bf" localSheetId="3">#REF!</definedName>
    <definedName name="bf">#REF!</definedName>
    <definedName name="BFD">[7]Q6!$E$57:$AH$57</definedName>
    <definedName name="BFDA">[7]Q6!$E$59:$AH$59</definedName>
    <definedName name="BFDI">[7]Q6!$E$62:$AH$62</definedName>
    <definedName name="BFDIL">[7]Q6!$E$65:$AH$65</definedName>
    <definedName name="BFL_D">[7]Q7!$E$50:$AH$50</definedName>
    <definedName name="BFO">[7]Q6!$E$94:$AH$94</definedName>
    <definedName name="BFOA">[7]Q6!$E$97:$AH$97</definedName>
    <definedName name="BFOAG">[7]Q6!$E$99:$AH$99</definedName>
    <definedName name="BFOL">[7]Q6!$E$101:$AH$101</definedName>
    <definedName name="BFOL_B">[7]Q6!$E$118:$AH$118</definedName>
    <definedName name="BFOL_G">[7]Q6!$E$113:$AH$113</definedName>
    <definedName name="BFOL_L">[7]Q6!$E$105:$AH$105</definedName>
    <definedName name="BFOL_O">[7]Q6!$E$120:$AH$120</definedName>
    <definedName name="BFOL_S">[7]Q6!$E$110:$AH$110</definedName>
    <definedName name="BFOLB">[7]Q6!$E$118:$AH$118</definedName>
    <definedName name="BFOLG_L">[7]Q6!$E$108:$AH$108</definedName>
    <definedName name="BFP">[7]Q6!$E$68:$AH$68</definedName>
    <definedName name="BFPA">[7]Q6!$E$70:$AH$70</definedName>
    <definedName name="BFPAG">[7]Q6!$E$72:$AH$72</definedName>
    <definedName name="BFPL">[7]Q6!$E$74:$AH$74</definedName>
    <definedName name="BFPLBN">[7]Q6!$E$89:$AH$89</definedName>
    <definedName name="BFPLD">[7]Q6!$E$82:$AH$82</definedName>
    <definedName name="BFPLD_G">[7]Q6!$E$85:$AH$85</definedName>
    <definedName name="BFPLE">[7]Q6!$E$77:$AH$77</definedName>
    <definedName name="BFPLE_G">[7]Q6!$E$79:$AH$79</definedName>
    <definedName name="BFPLMM">[7]Q6!$E$91:$AH$91</definedName>
    <definedName name="BFRA">[7]Q6!$E$124:$AH$124</definedName>
    <definedName name="BFUND">[7]Q6!$E$115:$AH$115</definedName>
    <definedName name="bgbdfbs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[7]Q6!$E$12:$AH$12</definedName>
    <definedName name="BI">[7]Q6!$E$31:$AH$31</definedName>
    <definedName name="BIP">[7]Q6!$E$34:$AH$34</definedName>
    <definedName name="BK">[7]Q6!$E$48:$AH$48</definedName>
    <definedName name="BKFA">[7]Q6!$E$43:$AH$43</definedName>
    <definedName name="BKO">[7]Q6!$E$52:$AH$52</definedName>
    <definedName name="BM">[7]Q6!$E$23:$AH$23</definedName>
    <definedName name="BMG">[7]Q6!$E$26:$AH$26</definedName>
    <definedName name="BMII">[7]Q6!$E$35:$AH$35</definedName>
    <definedName name="BMII_7">[7]Q7!$E$48:$AH$48</definedName>
    <definedName name="BMS">[7]Q6!$E$28:$AH$28</definedName>
    <definedName name="BOP">[7]Q6!$E$131:$AH$131</definedName>
    <definedName name="BPRESU" localSheetId="3">'[1]BAL. PAG'!$AL$7:$AV$8</definedName>
    <definedName name="BPRESU">#REF!</definedName>
    <definedName name="BRASS">[7]Q6!$E$150:$AH$150</definedName>
    <definedName name="BRASS_6">[7]Q6!$E$127:$AH$127</definedName>
    <definedName name="Bs.Ss.Ext." localSheetId="3">[10]CSI!#REF!</definedName>
    <definedName name="Bs.Ss.Ext.">[10]CSI!#REF!</definedName>
    <definedName name="BTR">[7]Q6!$E$38:$AH$38</definedName>
    <definedName name="BTRG">[7]Q6!$E$40:$AH$40</definedName>
    <definedName name="BX">[7]Q6!$E$15:$AH$15</definedName>
    <definedName name="BXG">[7]Q6!$E$18:$AH$18</definedName>
    <definedName name="BXS">[7]Q6!$E$20:$AH$20</definedName>
    <definedName name="C.Prod." localSheetId="3">[10]CSI!#REF!</definedName>
    <definedName name="C.Prod.">[10]CSI!#REF!</definedName>
    <definedName name="CAJA" localSheetId="3">#REF!</definedName>
    <definedName name="CAJA">#REF!</definedName>
    <definedName name="CALC" localSheetId="3">#REF!</definedName>
    <definedName name="CALC">#REF!</definedName>
    <definedName name="canvol" localSheetId="3">'[11]9 VPB PEC'!#REF!</definedName>
    <definedName name="canvol">'[11]9 VPB PEC'!#REF!</definedName>
    <definedName name="Capturacomp" localSheetId="3">#REF!</definedName>
    <definedName name="Capturacomp">#REF!</definedName>
    <definedName name="CAT" localSheetId="3">#REF!</definedName>
    <definedName name="CAT">#REF!</definedName>
    <definedName name="cc" localSheetId="3" hidden="1">{"Riqfin97",#N/A,FALSE,"Tran";"Riqfinpro",#N/A,FALSE,"Tran"}</definedName>
    <definedName name="cc" localSheetId="21" hidden="1">{"Riqfin97",#N/A,FALSE,"Tran";"Riqfinpro",#N/A,FALSE,"Tran"}</definedName>
    <definedName name="cc" localSheetId="22" hidden="1">{"Riqfin97",#N/A,FALSE,"Tran";"Riqfinpro",#N/A,FALSE,"Tran"}</definedName>
    <definedName name="cc" localSheetId="23" hidden="1">{"Riqfin97",#N/A,FALSE,"Tran";"Riqfinpro",#N/A,FALSE,"Tran"}</definedName>
    <definedName name="cc" hidden="1">{"Riqfin97",#N/A,FALSE,"Tran";"Riqfinpro",#N/A,FALSE,"Tran"}</definedName>
    <definedName name="ccbccr" localSheetId="3">#REF!</definedName>
    <definedName name="ccbccr">#REF!</definedName>
    <definedName name="ccc" localSheetId="3">'CAP. V'!ccc</definedName>
    <definedName name="ccc" localSheetId="21">'V-16 '!ccc</definedName>
    <definedName name="ccc" localSheetId="22">'V-17 '!ccc</definedName>
    <definedName name="ccc" localSheetId="23">'V-18 '!ccc</definedName>
    <definedName name="ccc">[0]!ccc</definedName>
    <definedName name="cccc" localSheetId="3">'CAP. V'!cccc</definedName>
    <definedName name="cccc" localSheetId="21">'V-16 '!cccc</definedName>
    <definedName name="cccc" localSheetId="22">'V-17 '!cccc</definedName>
    <definedName name="cccc" localSheetId="23">'V-18 '!cccc</definedName>
    <definedName name="cccc">[0]!cccc</definedName>
    <definedName name="ccccc" localSheetId="3" hidden="1">{"Minpmon",#N/A,FALSE,"Monthinput"}</definedName>
    <definedName name="ccccc" localSheetId="21" hidden="1">{"Minpmon",#N/A,FALSE,"Monthinput"}</definedName>
    <definedName name="ccccc" localSheetId="22" hidden="1">{"Minpmon",#N/A,FALSE,"Monthinput"}</definedName>
    <definedName name="ccccc" localSheetId="23" hidden="1">{"Minpmon",#N/A,FALSE,"Monthinput"}</definedName>
    <definedName name="ccccc" hidden="1">{"Minpmon",#N/A,FALSE,"Monthinput"}</definedName>
    <definedName name="cccccccccccccc" localSheetId="3" hidden="1">{"Tab1",#N/A,FALSE,"P";"Tab2",#N/A,FALSE,"P"}</definedName>
    <definedName name="cccccccccccccc" localSheetId="21" hidden="1">{"Tab1",#N/A,FALSE,"P";"Tab2",#N/A,FALSE,"P"}</definedName>
    <definedName name="cccccccccccccc" localSheetId="22" hidden="1">{"Tab1",#N/A,FALSE,"P";"Tab2",#N/A,FALSE,"P"}</definedName>
    <definedName name="cccccccccccccc" localSheetId="23" hidden="1">{"Tab1",#N/A,FALSE,"P";"Tab2",#N/A,FALSE,"P"}</definedName>
    <definedName name="cccccccccccccc" hidden="1">{"Tab1",#N/A,FALSE,"P";"Tab2",#N/A,FALSE,"P"}</definedName>
    <definedName name="cccm" localSheetId="3" hidden="1">{"Riqfin97",#N/A,FALSE,"Tran";"Riqfinpro",#N/A,FALSE,"Tran"}</definedName>
    <definedName name="cccm" localSheetId="21" hidden="1">{"Riqfin97",#N/A,FALSE,"Tran";"Riqfinpro",#N/A,FALSE,"Tran"}</definedName>
    <definedName name="cccm" localSheetId="22" hidden="1">{"Riqfin97",#N/A,FALSE,"Tran";"Riqfinpro",#N/A,FALSE,"Tran"}</definedName>
    <definedName name="cccm" localSheetId="23" hidden="1">{"Riqfin97",#N/A,FALSE,"Tran";"Riqfinpro",#N/A,FALSE,"Tran"}</definedName>
    <definedName name="cccm" hidden="1">{"Riqfin97",#N/A,FALSE,"Tran";"Riqfinpro",#N/A,FALSE,"Tran"}</definedName>
    <definedName name="ccfgsdfgsdf" localSheetId="3" hidden="1">{"Riqfin97",#N/A,FALSE,"Tran";"Riqfinpro",#N/A,FALSE,"Tran"}</definedName>
    <definedName name="ccfgsdfgsdf" localSheetId="21" hidden="1">{"Riqfin97",#N/A,FALSE,"Tran";"Riqfinpro",#N/A,FALSE,"Tran"}</definedName>
    <definedName name="ccfgsdfgsdf" localSheetId="22" hidden="1">{"Riqfin97",#N/A,FALSE,"Tran";"Riqfinpro",#N/A,FALSE,"Tran"}</definedName>
    <definedName name="ccfgsdfgsdf" localSheetId="23" hidden="1">{"Riqfin97",#N/A,FALSE,"Tran";"Riqfinpro",#N/A,FALSE,"Tran"}</definedName>
    <definedName name="ccfgsdfgsdf" hidden="1">{"Riqfin97",#N/A,FALSE,"Tran";"Riqfinpro",#N/A,FALSE,"Tran"}</definedName>
    <definedName name="ccme" localSheetId="3">#REF!</definedName>
    <definedName name="ccme">#REF!</definedName>
    <definedName name="ccme2000" localSheetId="3">#REF!</definedName>
    <definedName name="ccme2000">#REF!</definedName>
    <definedName name="ccme2001" localSheetId="3">#REF!</definedName>
    <definedName name="ccme2001">#REF!</definedName>
    <definedName name="ccme2002" localSheetId="3">#REF!</definedName>
    <definedName name="ccme2002">#REF!</definedName>
    <definedName name="ccme2003" localSheetId="3">#REF!</definedName>
    <definedName name="ccme2003">#REF!</definedName>
    <definedName name="ccme98" localSheetId="3">[6]Programa!#REF!</definedName>
    <definedName name="ccme98">[6]Programa!#REF!</definedName>
    <definedName name="ccme98j" localSheetId="3">[6]Programa!#REF!</definedName>
    <definedName name="ccme98j">[6]Programa!#REF!</definedName>
    <definedName name="ccme98s" localSheetId="3">#REF!</definedName>
    <definedName name="ccme98s">#REF!</definedName>
    <definedName name="ccme99" localSheetId="3">#REF!</definedName>
    <definedName name="ccme99">#REF!</definedName>
    <definedName name="ccomvol" localSheetId="3">'[11]9 VPB PEC'!#REF!</definedName>
    <definedName name="ccomvol">'[11]9 VPB PEC'!#REF!</definedName>
    <definedName name="cde" localSheetId="3" hidden="1">{"Riqfin97",#N/A,FALSE,"Tran";"Riqfinpro",#N/A,FALSE,"Tran"}</definedName>
    <definedName name="cde" localSheetId="21" hidden="1">{"Riqfin97",#N/A,FALSE,"Tran";"Riqfinpro",#N/A,FALSE,"Tran"}</definedName>
    <definedName name="cde" localSheetId="22" hidden="1">{"Riqfin97",#N/A,FALSE,"Tran";"Riqfinpro",#N/A,FALSE,"Tran"}</definedName>
    <definedName name="cde" localSheetId="23" hidden="1">{"Riqfin97",#N/A,FALSE,"Tran";"Riqfinpro",#N/A,FALSE,"Tran"}</definedName>
    <definedName name="cde" hidden="1">{"Riqfin97",#N/A,FALSE,"Tran";"Riqfinpro",#N/A,FALSE,"Tran"}</definedName>
    <definedName name="CENGOVT" localSheetId="3">#REF!</definedName>
    <definedName name="CENGOVT">#REF!</definedName>
    <definedName name="CHK1.1">[12]Q1!$E$60:$AH$60</definedName>
    <definedName name="CHK2.1">[7]Q2!$E$67:$AH$67</definedName>
    <definedName name="CHK2.2">[7]Q2!$E$70:$AH$70</definedName>
    <definedName name="CHK2.3">[7]Q2!$E$75:$AH$75</definedName>
    <definedName name="CHK3.1">[7]Q3!$E$60:$AH$60</definedName>
    <definedName name="cmbccr" localSheetId="3">#REF!</definedName>
    <definedName name="cmbccr">#REF!</definedName>
    <definedName name="cmbcom" localSheetId="3">#REF!</definedName>
    <definedName name="cmbcom">#REF!</definedName>
    <definedName name="cmsbn" localSheetId="3">#REF!</definedName>
    <definedName name="cmsbn">#REF!</definedName>
    <definedName name="cnspnf" localSheetId="3">#REF!</definedName>
    <definedName name="cnspnf">#REF!</definedName>
    <definedName name="COEF_VA_REAL" localSheetId="3">#REF!</definedName>
    <definedName name="COEF_VA_REAL">#REF!</definedName>
    <definedName name="COLOCACIONES" localSheetId="20">'[13]V-6'!#REF!</definedName>
    <definedName name="COLOCACIONES" localSheetId="21">'[13]V-6'!#REF!</definedName>
    <definedName name="COLOCACIONES" localSheetId="22">'[13]V-6'!#REF!</definedName>
    <definedName name="COLOCACIONES" localSheetId="23">'[13]V-6'!#REF!</definedName>
    <definedName name="COLOCACIONES" localSheetId="12">'[13]V-6'!#REF!</definedName>
    <definedName name="COLOCACIONES">'[13]V-6'!#REF!</definedName>
    <definedName name="COMEXT" localSheetId="3">'[1]BAL. PAG'!#REF!</definedName>
    <definedName name="COMEXT">#REF!</definedName>
    <definedName name="comida" localSheetId="3">#REF!</definedName>
    <definedName name="comida">#REF!</definedName>
    <definedName name="comidados" localSheetId="3">#REF!</definedName>
    <definedName name="comidados">#REF!</definedName>
    <definedName name="conor" localSheetId="3">#REF!</definedName>
    <definedName name="conor">#REF!</definedName>
    <definedName name="cons" localSheetId="3">#REF!</definedName>
    <definedName name="cons">#REF!</definedName>
    <definedName name="constr">'[8]Indicadores basicos'!$A$84:$V$109</definedName>
    <definedName name="corinf" localSheetId="3">#REF!</definedName>
    <definedName name="corinf">#REF!</definedName>
    <definedName name="CRECWM">[14]SUPUESTOS!A$15</definedName>
    <definedName name="cred" localSheetId="3">#REF!</definedName>
    <definedName name="cred">#REF!</definedName>
    <definedName name="cred1" localSheetId="3">#REF!</definedName>
    <definedName name="cred1">#REF!</definedName>
    <definedName name="cred2000" localSheetId="3">#REF!</definedName>
    <definedName name="cred2000">#REF!</definedName>
    <definedName name="cred2001" localSheetId="3">#REF!</definedName>
    <definedName name="cred2001">#REF!</definedName>
    <definedName name="cred2002" localSheetId="3">#REF!</definedName>
    <definedName name="cred2002">#REF!</definedName>
    <definedName name="cred2003" localSheetId="3">#REF!</definedName>
    <definedName name="cred2003">#REF!</definedName>
    <definedName name="cred98" localSheetId="3">[6]Programa!#REF!</definedName>
    <definedName name="cred98">[6]Programa!#REF!</definedName>
    <definedName name="cred98j" localSheetId="3">[6]Programa!#REF!</definedName>
    <definedName name="cred98j">[6]Programa!#REF!</definedName>
    <definedName name="cred98s" localSheetId="3">#REF!</definedName>
    <definedName name="cred98s">#REF!</definedName>
    <definedName name="cred99" localSheetId="3">#REF!</definedName>
    <definedName name="cred99">#REF!</definedName>
    <definedName name="cuad1" localSheetId="3">#REF!</definedName>
    <definedName name="cuad1">#REF!</definedName>
    <definedName name="cuad10" localSheetId="3">#REF!</definedName>
    <definedName name="cuad10">#REF!</definedName>
    <definedName name="cuad11" localSheetId="3">#REF!</definedName>
    <definedName name="cuad11">#REF!</definedName>
    <definedName name="cuad12" localSheetId="3">#REF!</definedName>
    <definedName name="cuad12">#REF!</definedName>
    <definedName name="cuad13" localSheetId="3">#REF!</definedName>
    <definedName name="cuad13">#REF!</definedName>
    <definedName name="cuad14" localSheetId="3">#REF!</definedName>
    <definedName name="cuad14">#REF!</definedName>
    <definedName name="cuad15" localSheetId="3">#REF!</definedName>
    <definedName name="cuad15">#REF!</definedName>
    <definedName name="cuad16" localSheetId="3">#REF!</definedName>
    <definedName name="cuad16">#REF!</definedName>
    <definedName name="cuad17" localSheetId="3">#REF!</definedName>
    <definedName name="cuad17">#REF!</definedName>
    <definedName name="cuad18" localSheetId="3">#REF!</definedName>
    <definedName name="cuad18">#REF!</definedName>
    <definedName name="cuad19" localSheetId="3">#REF!</definedName>
    <definedName name="cuad19">#REF!</definedName>
    <definedName name="cuad2" localSheetId="3">#REF!</definedName>
    <definedName name="cuad2">#REF!</definedName>
    <definedName name="cuad20" localSheetId="3">#REF!</definedName>
    <definedName name="cuad20">#REF!</definedName>
    <definedName name="cuad21" localSheetId="3">#REF!</definedName>
    <definedName name="cuad21">#REF!</definedName>
    <definedName name="cuad22" localSheetId="3">#REF!</definedName>
    <definedName name="cuad22">#REF!</definedName>
    <definedName name="cuad23" localSheetId="3">#REF!</definedName>
    <definedName name="cuad23">#REF!</definedName>
    <definedName name="cuad24" localSheetId="3">#REF!</definedName>
    <definedName name="cuad24">#REF!</definedName>
    <definedName name="cuad25" localSheetId="3">#REF!</definedName>
    <definedName name="cuad25">#REF!</definedName>
    <definedName name="cuad3" localSheetId="3">#REF!</definedName>
    <definedName name="cuad3">#REF!</definedName>
    <definedName name="cuad4" localSheetId="3">#REF!</definedName>
    <definedName name="cuad4">#REF!</definedName>
    <definedName name="cuad5" localSheetId="3">#REF!</definedName>
    <definedName name="cuad5">#REF!</definedName>
    <definedName name="cuad6" localSheetId="3">#REF!</definedName>
    <definedName name="cuad6">#REF!</definedName>
    <definedName name="cuad7" localSheetId="3">#REF!</definedName>
    <definedName name="cuad7">#REF!</definedName>
    <definedName name="cuad8" localSheetId="3">#REF!</definedName>
    <definedName name="cuad8">#REF!</definedName>
    <definedName name="cuad9" localSheetId="3">#REF!</definedName>
    <definedName name="cuad9">#REF!</definedName>
    <definedName name="CUADR11" localSheetId="3">#REF!</definedName>
    <definedName name="CUADR11">#REF!</definedName>
    <definedName name="CUADRO1">#N/A</definedName>
    <definedName name="CUADRO2">#N/A</definedName>
    <definedName name="CUADROB1" localSheetId="3">'[15]Tables 34-38'!#REF!</definedName>
    <definedName name="CUADROB1">'[15]Tables 34-38'!#REF!</definedName>
    <definedName name="CUADROI" localSheetId="3">#REF!</definedName>
    <definedName name="CUADROI">#REF!</definedName>
    <definedName name="cuadroI_3" localSheetId="3">#REF!</definedName>
    <definedName name="cuadroI_3">#REF!</definedName>
    <definedName name="cuadroI_5">'[16]Cuadro I-5 94-00'!$A$3:$I$46</definedName>
    <definedName name="CUADROII" localSheetId="3">#REF!</definedName>
    <definedName name="CUADROII">#REF!</definedName>
    <definedName name="CUADROIII" localSheetId="3">#REF!</definedName>
    <definedName name="CUADROIII">#REF!</definedName>
    <definedName name="CUADROIV" localSheetId="3">#REF!</definedName>
    <definedName name="CUADROIV">#REF!</definedName>
    <definedName name="CUADROV" localSheetId="3">#REF!</definedName>
    <definedName name="CUADROV">#REF!</definedName>
    <definedName name="CUADROVI" localSheetId="3">#REF!</definedName>
    <definedName name="CUADROVI">#REF!</definedName>
    <definedName name="CUADROVII" localSheetId="3">#REF!</definedName>
    <definedName name="CUADROVII">#REF!</definedName>
    <definedName name="cvcxscfb" localSheetId="3" hidden="1">{"Riqfin97",#N/A,FALSE,"Tran";"Riqfinpro",#N/A,FALSE,"Tran"}</definedName>
    <definedName name="cvcxscfb" localSheetId="21" hidden="1">{"Riqfin97",#N/A,FALSE,"Tran";"Riqfinpro",#N/A,FALSE,"Tran"}</definedName>
    <definedName name="cvcxscfb" localSheetId="22" hidden="1">{"Riqfin97",#N/A,FALSE,"Tran";"Riqfinpro",#N/A,FALSE,"Tran"}</definedName>
    <definedName name="cvcxscfb" localSheetId="23" hidden="1">{"Riqfin97",#N/A,FALSE,"Tran";"Riqfinpro",#N/A,FALSE,"Tran"}</definedName>
    <definedName name="cvcxscfb" hidden="1">{"Riqfin97",#N/A,FALSE,"Tran";"Riqfinpro",#N/A,FALSE,"Tran"}</definedName>
    <definedName name="cvzxbz" localSheetId="3" hidden="1">{"Riqfin97",#N/A,FALSE,"Tran";"Riqfinpro",#N/A,FALSE,"Tran"}</definedName>
    <definedName name="cvzxbz" localSheetId="21" hidden="1">{"Riqfin97",#N/A,FALSE,"Tran";"Riqfinpro",#N/A,FALSE,"Tran"}</definedName>
    <definedName name="cvzxbz" localSheetId="22" hidden="1">{"Riqfin97",#N/A,FALSE,"Tran";"Riqfinpro",#N/A,FALSE,"Tran"}</definedName>
    <definedName name="cvzxbz" localSheetId="23" hidden="1">{"Riqfin97",#N/A,FALSE,"Tran";"Riqfinpro",#N/A,FALSE,"Tran"}</definedName>
    <definedName name="cvzxbz" hidden="1">{"Riqfin97",#N/A,FALSE,"Tran";"Riqfinpro",#N/A,FALSE,"Tran"}</definedName>
    <definedName name="D" localSheetId="3">'[17]PIB EN CORR'!#REF!</definedName>
    <definedName name="D">'[17]PIB EN CORR'!#REF!</definedName>
    <definedName name="D_B">[7]Q7!$E$22:$AH$22</definedName>
    <definedName name="D_BCA_NGDP" localSheetId="3">[18]DA!#REF!</definedName>
    <definedName name="D_BCA_NGDP">[18]DA!#REF!</definedName>
    <definedName name="D_BCA1" localSheetId="3">[18]DA!#REF!</definedName>
    <definedName name="D_BCA1">[18]DA!#REF!</definedName>
    <definedName name="D_BCA2" localSheetId="3">[18]DA!#REF!</definedName>
    <definedName name="D_BCA2">[18]DA!#REF!</definedName>
    <definedName name="D_BE" localSheetId="3">[18]DA!#REF!</definedName>
    <definedName name="D_BE">[18]DA!#REF!</definedName>
    <definedName name="D_BFDA" localSheetId="3">[18]DA!#REF!</definedName>
    <definedName name="D_BFDA">[18]DA!#REF!</definedName>
    <definedName name="D_BFL_C" localSheetId="3">[18]DA!#REF!</definedName>
    <definedName name="D_BFL_C">[18]DA!#REF!</definedName>
    <definedName name="D_BFL_L" localSheetId="3">[18]DA!#REF!</definedName>
    <definedName name="D_BFL_L">[18]DA!#REF!</definedName>
    <definedName name="D_BFLO" localSheetId="3">[18]DA!#REF!</definedName>
    <definedName name="D_BFLO">[18]DA!#REF!</definedName>
    <definedName name="D_BFPLBN" localSheetId="3">[18]DA!#REF!</definedName>
    <definedName name="D_BFPLBN">[18]DA!#REF!</definedName>
    <definedName name="D_BFPLMM" localSheetId="3">[18]DA!#REF!</definedName>
    <definedName name="D_BFPLMM">[18]DA!#REF!</definedName>
    <definedName name="D_BFRA" localSheetId="3">[18]DA!#REF!</definedName>
    <definedName name="D_BFRA">[18]DA!#REF!</definedName>
    <definedName name="D_BFRA2" localSheetId="3">[18]DA!#REF!</definedName>
    <definedName name="D_BFRA2">[18]DA!#REF!</definedName>
    <definedName name="D_BFUND" localSheetId="3">[18]DA!#REF!</definedName>
    <definedName name="D_BFUND">[18]DA!#REF!</definedName>
    <definedName name="D_BGS1" localSheetId="3">[18]DA!#REF!</definedName>
    <definedName name="D_BGS1">[18]DA!#REF!</definedName>
    <definedName name="D_BGS2" localSheetId="3">[18]DA!#REF!</definedName>
    <definedName name="D_BGS2">[18]DA!#REF!</definedName>
    <definedName name="D_BK" localSheetId="3">[18]DA!#REF!</definedName>
    <definedName name="D_BK">[18]DA!#REF!</definedName>
    <definedName name="D_BKFAX" localSheetId="3">[18]DA!#REF!</definedName>
    <definedName name="D_BKFAX">[18]DA!#REF!</definedName>
    <definedName name="D_BOB" localSheetId="3">[18]DA!#REF!</definedName>
    <definedName name="D_BOB">[18]DA!#REF!</definedName>
    <definedName name="D_BOP" localSheetId="3">[18]DA!#REF!</definedName>
    <definedName name="D_BOP">[18]DA!#REF!</definedName>
    <definedName name="D_BOP1" localSheetId="3">[18]DA!#REF!</definedName>
    <definedName name="D_BOP1">[18]DA!#REF!</definedName>
    <definedName name="D_BRASS2" localSheetId="3">[18]DA!#REF!</definedName>
    <definedName name="D_BRASS2">[18]DA!#REF!</definedName>
    <definedName name="D_BS" localSheetId="3">[18]DA!#REF!</definedName>
    <definedName name="D_BS">[18]DA!#REF!</definedName>
    <definedName name="D_BT" localSheetId="3">[18]DA!#REF!</definedName>
    <definedName name="D_BT">[18]DA!#REF!</definedName>
    <definedName name="D_BTR" localSheetId="3">[18]DA!#REF!</definedName>
    <definedName name="D_BTR">[18]DA!#REF!</definedName>
    <definedName name="D_G">[7]Q7!$E$21:$AH$21</definedName>
    <definedName name="D_L">[7]Q7!$E$13:$AH$13</definedName>
    <definedName name="D_O">[7]Q7!$E$23:$AH$23</definedName>
    <definedName name="D_S">[7]Q7!$E$16:$AH$16</definedName>
    <definedName name="D_SRM">[7]Q7!$E$34:$AH$34</definedName>
    <definedName name="D_SY">[7]Q7!$E$10:$AH$10</definedName>
    <definedName name="DA">[7]Q7!$E$33:$AH$33</definedName>
    <definedName name="date" localSheetId="3">#REF!</definedName>
    <definedName name="date">#REF!</definedName>
    <definedName name="dates" localSheetId="3">#REF!</definedName>
    <definedName name="dates">#REF!</definedName>
    <definedName name="DATES_A" localSheetId="3">#REF!</definedName>
    <definedName name="DATES_A">#REF!</definedName>
    <definedName name="DB">[7]Q7!$E$28:$AH$28</definedName>
    <definedName name="dcc98j" localSheetId="3">[6]Programa!#REF!</definedName>
    <definedName name="dcc98j">[6]Programa!#REF!</definedName>
    <definedName name="dcc98s" localSheetId="3">#REF!</definedName>
    <definedName name="dcc98s">#REF!</definedName>
    <definedName name="dd" localSheetId="3" hidden="1">{"Riqfin97",#N/A,FALSE,"Tran";"Riqfinpro",#N/A,FALSE,"Tran"}</definedName>
    <definedName name="dd" localSheetId="21" hidden="1">{"Riqfin97",#N/A,FALSE,"Tran";"Riqfinpro",#N/A,FALSE,"Tran"}</definedName>
    <definedName name="dd" localSheetId="22" hidden="1">{"Riqfin97",#N/A,FALSE,"Tran";"Riqfinpro",#N/A,FALSE,"Tran"}</definedName>
    <definedName name="dd" localSheetId="23" hidden="1">{"Riqfin97",#N/A,FALSE,"Tran";"Riqfinpro",#N/A,FALSE,"Tran"}</definedName>
    <definedName name="dd" hidden="1">{"Riqfin97",#N/A,FALSE,"Tran";"Riqfinpro",#N/A,FALSE,"Tran"}</definedName>
    <definedName name="ddd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3" hidden="1">{"Minpmon",#N/A,FALSE,"Monthinput"}</definedName>
    <definedName name="dddd" localSheetId="21" hidden="1">{"Minpmon",#N/A,FALSE,"Monthinput"}</definedName>
    <definedName name="dddd" localSheetId="22" hidden="1">{"Minpmon",#N/A,FALSE,"Monthinput"}</definedName>
    <definedName name="dddd" localSheetId="23" hidden="1">{"Minpmon",#N/A,FALSE,"Monthinput"}</definedName>
    <definedName name="dddd" hidden="1">{"Minpmon",#N/A,FALSE,"Monthinput"}</definedName>
    <definedName name="dddddd" localSheetId="3" hidden="1">{"Tab1",#N/A,FALSE,"P";"Tab2",#N/A,FALSE,"P"}</definedName>
    <definedName name="dddddd" localSheetId="21" hidden="1">{"Tab1",#N/A,FALSE,"P";"Tab2",#N/A,FALSE,"P"}</definedName>
    <definedName name="dddddd" localSheetId="22" hidden="1">{"Tab1",#N/A,FALSE,"P";"Tab2",#N/A,FALSE,"P"}</definedName>
    <definedName name="dddddd" localSheetId="23" hidden="1">{"Tab1",#N/A,FALSE,"P";"Tab2",#N/A,FALSE,"P"}</definedName>
    <definedName name="dddddd" hidden="1">{"Tab1",#N/A,FALSE,"P";"Tab2",#N/A,FALSE,"P"}</definedName>
    <definedName name="defesti" localSheetId="3">#REF!</definedName>
    <definedName name="defesti">#REF!</definedName>
    <definedName name="deficit" localSheetId="3">#REF!</definedName>
    <definedName name="deficit">#REF!</definedName>
    <definedName name="DEFLATORS" localSheetId="3">[19]GDP!#REF!</definedName>
    <definedName name="DEFLATORS">[19]GDP!#REF!</definedName>
    <definedName name="DEFLGAST" localSheetId="3">#REF!</definedName>
    <definedName name="DEFLGAST">#REF!</definedName>
    <definedName name="DEFLPIB" localSheetId="3">#REF!</definedName>
    <definedName name="DEFLPIB">#REF!</definedName>
    <definedName name="der" localSheetId="3" hidden="1">{"Tab1",#N/A,FALSE,"P";"Tab2",#N/A,FALSE,"P"}</definedName>
    <definedName name="der" localSheetId="21" hidden="1">{"Tab1",#N/A,FALSE,"P";"Tab2",#N/A,FALSE,"P"}</definedName>
    <definedName name="der" localSheetId="22" hidden="1">{"Tab1",#N/A,FALSE,"P";"Tab2",#N/A,FALSE,"P"}</definedName>
    <definedName name="der" localSheetId="23" hidden="1">{"Tab1",#N/A,FALSE,"P";"Tab2",#N/A,FALSE,"P"}</definedName>
    <definedName name="der" hidden="1">{"Tab1",#N/A,FALSE,"P";"Tab2",#N/A,FALSE,"P"}</definedName>
    <definedName name="DETALLE" localSheetId="3">'[1]BAL. PAG'!$AG$9:$AQ$41</definedName>
    <definedName name="DETALLE">#REF!</definedName>
    <definedName name="dexbccr" localSheetId="3">#REF!</definedName>
    <definedName name="dexbccr">#REF!</definedName>
    <definedName name="dfasdf" localSheetId="3">'CAP. V'!dfasdf</definedName>
    <definedName name="dfasdf" localSheetId="21">'V-16 '!dfasdf</definedName>
    <definedName name="dfasdf" localSheetId="22">'V-17 '!dfasdf</definedName>
    <definedName name="dfasdf" localSheetId="23">'V-18 '!dfasdf</definedName>
    <definedName name="dfasdf">[0]!dfasdf</definedName>
    <definedName name="dfasdfas" localSheetId="3" hidden="1">{"Riqfin97",#N/A,FALSE,"Tran";"Riqfinpro",#N/A,FALSE,"Tran"}</definedName>
    <definedName name="dfasdfas" localSheetId="21" hidden="1">{"Riqfin97",#N/A,FALSE,"Tran";"Riqfinpro",#N/A,FALSE,"Tran"}</definedName>
    <definedName name="dfasdfas" localSheetId="22" hidden="1">{"Riqfin97",#N/A,FALSE,"Tran";"Riqfinpro",#N/A,FALSE,"Tran"}</definedName>
    <definedName name="dfasdfas" localSheetId="23" hidden="1">{"Riqfin97",#N/A,FALSE,"Tran";"Riqfinpro",#N/A,FALSE,"Tran"}</definedName>
    <definedName name="dfasdfas" hidden="1">{"Riqfin97",#N/A,FALSE,"Tran";"Riqfinpro",#N/A,FALSE,"Tran"}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[7]Q7!$E$27:$AH$27</definedName>
    <definedName name="DG_S">[7]Q7!$E$18:$AH$18</definedName>
    <definedName name="DMBYS" localSheetId="21">[14]RESULTADOS!$A$86:$IV$86</definedName>
    <definedName name="DMBYS" localSheetId="22">[14]RESULTADOS!$A$86:$IV$86</definedName>
    <definedName name="DMBYS" localSheetId="23">[14]RESULTADOS!$A$86:$IV$86</definedName>
    <definedName name="DMBYS">[14]RESULTADOS!$A$86:$IV$86</definedName>
    <definedName name="DNP">[14]SUPUESTOS!A$18</definedName>
    <definedName name="DO">[7]Q7!$E$29:$AH$29</definedName>
    <definedName name="DPOB">[14]SUPUESTOS!A$7</definedName>
    <definedName name="DRFP" localSheetId="21">'[14]SMONET-FINANC'!$A$99:$IV$99</definedName>
    <definedName name="DRFP" localSheetId="22">'[14]SMONET-FINANC'!$A$99:$IV$99</definedName>
    <definedName name="DRFP" localSheetId="23">'[14]SMONET-FINANC'!$A$99:$IV$99</definedName>
    <definedName name="DRFP">'[14]SMONET-FINANC'!$A$99:$IV$99</definedName>
    <definedName name="DS">[7]Q7!$E$38:$AH$38</definedName>
    <definedName name="dsaf" localSheetId="3" hidden="1">{"Riqfin97",#N/A,FALSE,"Tran";"Riqfinpro",#N/A,FALSE,"Tran"}</definedName>
    <definedName name="dsaf" localSheetId="21" hidden="1">{"Riqfin97",#N/A,FALSE,"Tran";"Riqfinpro",#N/A,FALSE,"Tran"}</definedName>
    <definedName name="dsaf" localSheetId="22" hidden="1">{"Riqfin97",#N/A,FALSE,"Tran";"Riqfinpro",#N/A,FALSE,"Tran"}</definedName>
    <definedName name="dsaf" localSheetId="23" hidden="1">{"Riqfin97",#N/A,FALSE,"Tran";"Riqfinpro",#N/A,FALSE,"Tran"}</definedName>
    <definedName name="dsaf" hidden="1">{"Riqfin97",#N/A,FALSE,"Tran";"Riqfinpro",#N/A,FALSE,"Tran"}</definedName>
    <definedName name="DSI">[7]Q7!$E$40:$AH$40</definedName>
    <definedName name="DSP">[7]Q7!$E$43:$AH$43</definedName>
    <definedName name="DSPG">[7]Q7!$E$45:$AH$45</definedName>
    <definedName name="dsrgwegr" localSheetId="3" hidden="1">{"Riqfin97",#N/A,FALSE,"Tran";"Riqfinpro",#N/A,FALSE,"Tran"}</definedName>
    <definedName name="dsrgwegr" localSheetId="21" hidden="1">{"Riqfin97",#N/A,FALSE,"Tran";"Riqfinpro",#N/A,FALSE,"Tran"}</definedName>
    <definedName name="dsrgwegr" localSheetId="22" hidden="1">{"Riqfin97",#N/A,FALSE,"Tran";"Riqfinpro",#N/A,FALSE,"Tran"}</definedName>
    <definedName name="dsrgwegr" localSheetId="23" hidden="1">{"Riqfin97",#N/A,FALSE,"Tran";"Riqfinpro",#N/A,FALSE,"Tran"}</definedName>
    <definedName name="dsrgwegr" hidden="1">{"Riqfin97",#N/A,FALSE,"Tran";"Riqfinpro",#N/A,FALSE,"Tran"}</definedName>
    <definedName name="DXBYS" localSheetId="21">[14]RESULTADOS!$A$82:$IV$82</definedName>
    <definedName name="DXBYS" localSheetId="22">[14]RESULTADOS!$A$82:$IV$82</definedName>
    <definedName name="DXBYS" localSheetId="23">[14]RESULTADOS!$A$82:$IV$82</definedName>
    <definedName name="DXBYS">[14]RESULTADOS!$A$82:$IV$82</definedName>
    <definedName name="E" localSheetId="3">'[17]PIB EN CORR'!#REF!</definedName>
    <definedName name="E">'[17]PIB EN CORR'!#REF!</definedName>
    <definedName name="EDNA">[7]Q6!$E$151:$AH$151</definedName>
    <definedName name="edr" localSheetId="3" hidden="1">{"Riqfin97",#N/A,FALSE,"Tran";"Riqfinpro",#N/A,FALSE,"Tran"}</definedName>
    <definedName name="edr" localSheetId="21" hidden="1">{"Riqfin97",#N/A,FALSE,"Tran";"Riqfinpro",#N/A,FALSE,"Tran"}</definedName>
    <definedName name="edr" localSheetId="22" hidden="1">{"Riqfin97",#N/A,FALSE,"Tran";"Riqfinpro",#N/A,FALSE,"Tran"}</definedName>
    <definedName name="edr" localSheetId="23" hidden="1">{"Riqfin97",#N/A,FALSE,"Tran";"Riqfinpro",#N/A,FALSE,"Tran"}</definedName>
    <definedName name="edr" hidden="1">{"Riqfin97",#N/A,FALSE,"Tran";"Riqfinpro",#N/A,FALSE,"Tran"}</definedName>
    <definedName name="ee" localSheetId="3" hidden="1">{"Tab1",#N/A,FALSE,"P";"Tab2",#N/A,FALSE,"P"}</definedName>
    <definedName name="ee" localSheetId="21" hidden="1">{"Tab1",#N/A,FALSE,"P";"Tab2",#N/A,FALSE,"P"}</definedName>
    <definedName name="ee" localSheetId="22" hidden="1">{"Tab1",#N/A,FALSE,"P";"Tab2",#N/A,FALSE,"P"}</definedName>
    <definedName name="ee" localSheetId="23" hidden="1">{"Tab1",#N/A,FALSE,"P";"Tab2",#N/A,FALSE,"P"}</definedName>
    <definedName name="ee" hidden="1">{"Tab1",#N/A,FALSE,"P";"Tab2",#N/A,FALSE,"P"}</definedName>
    <definedName name="eee" localSheetId="3" hidden="1">{"Tab1",#N/A,FALSE,"P";"Tab2",#N/A,FALSE,"P"}</definedName>
    <definedName name="eee" localSheetId="21" hidden="1">{"Tab1",#N/A,FALSE,"P";"Tab2",#N/A,FALSE,"P"}</definedName>
    <definedName name="eee" localSheetId="22" hidden="1">{"Tab1",#N/A,FALSE,"P";"Tab2",#N/A,FALSE,"P"}</definedName>
    <definedName name="eee" localSheetId="23" hidden="1">{"Tab1",#N/A,FALSE,"P";"Tab2",#N/A,FALSE,"P"}</definedName>
    <definedName name="eee" hidden="1">{"Tab1",#N/A,FALSE,"P";"Tab2",#N/A,FALSE,"P"}</definedName>
    <definedName name="eeee" localSheetId="3" hidden="1">{"Riqfin97",#N/A,FALSE,"Tran";"Riqfinpro",#N/A,FALSE,"Tran"}</definedName>
    <definedName name="eeee" localSheetId="21" hidden="1">{"Riqfin97",#N/A,FALSE,"Tran";"Riqfinpro",#N/A,FALSE,"Tran"}</definedName>
    <definedName name="eeee" localSheetId="22" hidden="1">{"Riqfin97",#N/A,FALSE,"Tran";"Riqfinpro",#N/A,FALSE,"Tran"}</definedName>
    <definedName name="eeee" localSheetId="23" hidden="1">{"Riqfin97",#N/A,FALSE,"Tran";"Riqfinpro",#N/A,FALSE,"Tran"}</definedName>
    <definedName name="eeee" hidden="1">{"Riqfin97",#N/A,FALSE,"Tran";"Riqfinpro",#N/A,FALSE,"Tran"}</definedName>
    <definedName name="eeeee" localSheetId="3" hidden="1">{"Riqfin97",#N/A,FALSE,"Tran";"Riqfinpro",#N/A,FALSE,"Tran"}</definedName>
    <definedName name="eeeee" localSheetId="21" hidden="1">{"Riqfin97",#N/A,FALSE,"Tran";"Riqfinpro",#N/A,FALSE,"Tran"}</definedName>
    <definedName name="eeeee" localSheetId="22" hidden="1">{"Riqfin97",#N/A,FALSE,"Tran";"Riqfinpro",#N/A,FALSE,"Tran"}</definedName>
    <definedName name="eeeee" localSheetId="23" hidden="1">{"Riqfin97",#N/A,FALSE,"Tran";"Riqfinpro",#N/A,FALSE,"Tran"}</definedName>
    <definedName name="eeeee" hidden="1">{"Riqfin97",#N/A,FALSE,"Tran";"Riqfinpro",#N/A,FALSE,"Tran"}</definedName>
    <definedName name="eeeeeee" localSheetId="3" hidden="1">{"Riqfin97",#N/A,FALSE,"Tran";"Riqfinpro",#N/A,FALSE,"Tran"}</definedName>
    <definedName name="eeeeeee" localSheetId="21" hidden="1">{"Riqfin97",#N/A,FALSE,"Tran";"Riqfinpro",#N/A,FALSE,"Tran"}</definedName>
    <definedName name="eeeeeee" localSheetId="22" hidden="1">{"Riqfin97",#N/A,FALSE,"Tran";"Riqfinpro",#N/A,FALSE,"Tran"}</definedName>
    <definedName name="eeeeeee" localSheetId="23" hidden="1">{"Riqfin97",#N/A,FALSE,"Tran";"Riqfinpro",#N/A,FALSE,"Tran"}</definedName>
    <definedName name="eeeeeee" hidden="1">{"Riqfin97",#N/A,FALSE,"Tran";"Riqfinpro",#N/A,FALSE,"Tran"}</definedName>
    <definedName name="eghsdf" localSheetId="3" hidden="1">{"Riqfin97",#N/A,FALSE,"Tran";"Riqfinpro",#N/A,FALSE,"Tran"}</definedName>
    <definedName name="eghsdf" localSheetId="21" hidden="1">{"Riqfin97",#N/A,FALSE,"Tran";"Riqfinpro",#N/A,FALSE,"Tran"}</definedName>
    <definedName name="eghsdf" localSheetId="22" hidden="1">{"Riqfin97",#N/A,FALSE,"Tran";"Riqfinpro",#N/A,FALSE,"Tran"}</definedName>
    <definedName name="eghsdf" localSheetId="23" hidden="1">{"Riqfin97",#N/A,FALSE,"Tran";"Riqfinpro",#N/A,FALSE,"Tran"}</definedName>
    <definedName name="eghsdf" hidden="1">{"Riqfin97",#N/A,FALSE,"Tran";"Riqfinpro",#N/A,FALSE,"Tran"}</definedName>
    <definedName name="EJ">'[4]BASE ITCER'!$AB$151</definedName>
    <definedName name="ele" localSheetId="3">#REF!</definedName>
    <definedName name="ele">#REF!</definedName>
    <definedName name="elect" localSheetId="3">#REF!</definedName>
    <definedName name="elect">#REF!</definedName>
    <definedName name="emi98j" localSheetId="3">[6]Programa!#REF!</definedName>
    <definedName name="emi98j">[6]Programa!#REF!</definedName>
    <definedName name="emi98s" localSheetId="3">#REF!</definedName>
    <definedName name="emi98s">#REF!</definedName>
    <definedName name="encajec" localSheetId="3">#REF!</definedName>
    <definedName name="encajec">#REF!</definedName>
    <definedName name="encajed" localSheetId="3">#REF!</definedName>
    <definedName name="encajed">#REF!</definedName>
    <definedName name="ENDA">[7]Q6!$E$148:$AH$148</definedName>
    <definedName name="ENTRADA" localSheetId="3">#REF!</definedName>
    <definedName name="ENTRADA">#REF!</definedName>
    <definedName name="ergtgwer" localSheetId="3" hidden="1">{"Minpmon",#N/A,FALSE,"Monthinput"}</definedName>
    <definedName name="ergtgwer" localSheetId="21" hidden="1">{"Minpmon",#N/A,FALSE,"Monthinput"}</definedName>
    <definedName name="ergtgwer" localSheetId="22" hidden="1">{"Minpmon",#N/A,FALSE,"Monthinput"}</definedName>
    <definedName name="ergtgwer" localSheetId="23" hidden="1">{"Minpmon",#N/A,FALSE,"Monthinput"}</definedName>
    <definedName name="ergtgwer" hidden="1">{"Minpmon",#N/A,FALSE,"Monthinput"}</definedName>
    <definedName name="ergwerg" localSheetId="3" hidden="1">{"Tab1",#N/A,FALSE,"P";"Tab2",#N/A,FALSE,"P"}</definedName>
    <definedName name="ergwerg" localSheetId="21" hidden="1">{"Tab1",#N/A,FALSE,"P";"Tab2",#N/A,FALSE,"P"}</definedName>
    <definedName name="ergwerg" localSheetId="22" hidden="1">{"Tab1",#N/A,FALSE,"P";"Tab2",#N/A,FALSE,"P"}</definedName>
    <definedName name="ergwerg" localSheetId="23" hidden="1">{"Tab1",#N/A,FALSE,"P";"Tab2",#N/A,FALSE,"P"}</definedName>
    <definedName name="ergwerg" hidden="1">{"Tab1",#N/A,FALSE,"P";"Tab2",#N/A,FALSE,"P"}</definedName>
    <definedName name="ergwetewr" localSheetId="3" hidden="1">{"Tab1",#N/A,FALSE,"P";"Tab2",#N/A,FALSE,"P"}</definedName>
    <definedName name="ergwetewr" localSheetId="21" hidden="1">{"Tab1",#N/A,FALSE,"P";"Tab2",#N/A,FALSE,"P"}</definedName>
    <definedName name="ergwetewr" localSheetId="22" hidden="1">{"Tab1",#N/A,FALSE,"P";"Tab2",#N/A,FALSE,"P"}</definedName>
    <definedName name="ergwetewr" localSheetId="23" hidden="1">{"Tab1",#N/A,FALSE,"P";"Tab2",#N/A,FALSE,"P"}</definedName>
    <definedName name="ergwetewr" hidden="1">{"Tab1",#N/A,FALSE,"P";"Tab2",#N/A,FALSE,"P"}</definedName>
    <definedName name="ert" localSheetId="3" hidden="1">{"Minpmon",#N/A,FALSE,"Monthinput"}</definedName>
    <definedName name="ert" localSheetId="21" hidden="1">{"Minpmon",#N/A,FALSE,"Monthinput"}</definedName>
    <definedName name="ert" localSheetId="22" hidden="1">{"Minpmon",#N/A,FALSE,"Monthinput"}</definedName>
    <definedName name="ert" localSheetId="23" hidden="1">{"Minpmon",#N/A,FALSE,"Monthinput"}</definedName>
    <definedName name="ert" hidden="1">{"Minpmon",#N/A,FALSE,"Monthinput"}</definedName>
    <definedName name="esrgwer" localSheetId="3" hidden="1">{#N/A,#N/A,FALSE,"SR1";#N/A,#N/A,FALSE,"SR2";#N/A,#N/A,FALSE,"SR3";#N/A,#N/A,FALSE,"SR4"}</definedName>
    <definedName name="esrgwer" localSheetId="21" hidden="1">{#N/A,#N/A,FALSE,"SR1";#N/A,#N/A,FALSE,"SR2";#N/A,#N/A,FALSE,"SR3";#N/A,#N/A,FALSE,"SR4"}</definedName>
    <definedName name="esrgwer" localSheetId="22" hidden="1">{#N/A,#N/A,FALSE,"SR1";#N/A,#N/A,FALSE,"SR2";#N/A,#N/A,FALSE,"SR3";#N/A,#N/A,FALSE,"SR4"}</definedName>
    <definedName name="esrgwer" localSheetId="23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 localSheetId="3">#REF!</definedName>
    <definedName name="estacional">#REF!</definedName>
    <definedName name="etwete" localSheetId="3" hidden="1">{"Riqfin97",#N/A,FALSE,"Tran";"Riqfinpro",#N/A,FALSE,"Tran"}</definedName>
    <definedName name="etwete" localSheetId="21" hidden="1">{"Riqfin97",#N/A,FALSE,"Tran";"Riqfinpro",#N/A,FALSE,"Tran"}</definedName>
    <definedName name="etwete" localSheetId="22" hidden="1">{"Riqfin97",#N/A,FALSE,"Tran";"Riqfinpro",#N/A,FALSE,"Tran"}</definedName>
    <definedName name="etwete" localSheetId="23" hidden="1">{"Riqfin97",#N/A,FALSE,"Tran";"Riqfinpro",#N/A,FALSE,"Tran"}</definedName>
    <definedName name="etwete" hidden="1">{"Riqfin97",#N/A,FALSE,"Tran";"Riqfinpro",#N/A,FALSE,"Tran"}</definedName>
    <definedName name="ExitWRS">[7]Main!$AB$25</definedName>
    <definedName name="EXPORT" localSheetId="3">#REF!</definedName>
    <definedName name="EXPORT">#REF!</definedName>
    <definedName name="Exportacion_Por_Importancia">[20]Macro1!$A$1</definedName>
    <definedName name="fadfadsf" localSheetId="3" hidden="1">{"Riqfin97",#N/A,FALSE,"Tran";"Riqfinpro",#N/A,FALSE,"Tran"}</definedName>
    <definedName name="fadfadsf" localSheetId="21" hidden="1">{"Riqfin97",#N/A,FALSE,"Tran";"Riqfinpro",#N/A,FALSE,"Tran"}</definedName>
    <definedName name="fadfadsf" localSheetId="22" hidden="1">{"Riqfin97",#N/A,FALSE,"Tran";"Riqfinpro",#N/A,FALSE,"Tran"}</definedName>
    <definedName name="fadfadsf" localSheetId="23" hidden="1">{"Riqfin97",#N/A,FALSE,"Tran";"Riqfinpro",#N/A,FALSE,"Tran"}</definedName>
    <definedName name="fadfadsf" hidden="1">{"Riqfin97",#N/A,FALSE,"Tran";"Riqfinpro",#N/A,FALSE,"Tran"}</definedName>
    <definedName name="fadfdfa" localSheetId="3" hidden="1">{"Tab1",#N/A,FALSE,"P";"Tab2",#N/A,FALSE,"P"}</definedName>
    <definedName name="fadfdfa" localSheetId="21" hidden="1">{"Tab1",#N/A,FALSE,"P";"Tab2",#N/A,FALSE,"P"}</definedName>
    <definedName name="fadfdfa" localSheetId="22" hidden="1">{"Tab1",#N/A,FALSE,"P";"Tab2",#N/A,FALSE,"P"}</definedName>
    <definedName name="fadfdfa" localSheetId="23" hidden="1">{"Tab1",#N/A,FALSE,"P";"Tab2",#N/A,FALSE,"P"}</definedName>
    <definedName name="fadfdfa" hidden="1">{"Tab1",#N/A,FALSE,"P";"Tab2",#N/A,FALSE,"P"}</definedName>
    <definedName name="fadfdfad" localSheetId="3" hidden="1">{"Riqfin97",#N/A,FALSE,"Tran";"Riqfinpro",#N/A,FALSE,"Tran"}</definedName>
    <definedName name="fadfdfad" localSheetId="21" hidden="1">{"Riqfin97",#N/A,FALSE,"Tran";"Riqfinpro",#N/A,FALSE,"Tran"}</definedName>
    <definedName name="fadfdfad" localSheetId="22" hidden="1">{"Riqfin97",#N/A,FALSE,"Tran";"Riqfinpro",#N/A,FALSE,"Tran"}</definedName>
    <definedName name="fadfdfad" localSheetId="23" hidden="1">{"Riqfin97",#N/A,FALSE,"Tran";"Riqfinpro",#N/A,FALSE,"Tran"}</definedName>
    <definedName name="fadfdfad" hidden="1">{"Riqfin97",#N/A,FALSE,"Tran";"Riqfinpro",#N/A,FALSE,"Tran"}</definedName>
    <definedName name="fasf" localSheetId="3" hidden="1">{"Tab1",#N/A,FALSE,"P";"Tab2",#N/A,FALSE,"P"}</definedName>
    <definedName name="fasf" localSheetId="21" hidden="1">{"Tab1",#N/A,FALSE,"P";"Tab2",#N/A,FALSE,"P"}</definedName>
    <definedName name="fasf" localSheetId="22" hidden="1">{"Tab1",#N/A,FALSE,"P";"Tab2",#N/A,FALSE,"P"}</definedName>
    <definedName name="fasf" localSheetId="23" hidden="1">{"Tab1",#N/A,FALSE,"P";"Tab2",#N/A,FALSE,"P"}</definedName>
    <definedName name="fasf" hidden="1">{"Tab1",#N/A,FALSE,"P";"Tab2",#N/A,FALSE,"P"}</definedName>
    <definedName name="fcfasdf" localSheetId="3" hidden="1">{"Tab1",#N/A,FALSE,"P";"Tab2",#N/A,FALSE,"P"}</definedName>
    <definedName name="fcfasdf" localSheetId="21" hidden="1">{"Tab1",#N/A,FALSE,"P";"Tab2",#N/A,FALSE,"P"}</definedName>
    <definedName name="fcfasdf" localSheetId="22" hidden="1">{"Tab1",#N/A,FALSE,"P";"Tab2",#N/A,FALSE,"P"}</definedName>
    <definedName name="fcfasdf" localSheetId="23" hidden="1">{"Tab1",#N/A,FALSE,"P";"Tab2",#N/A,FALSE,"P"}</definedName>
    <definedName name="fcfasdf" hidden="1">{"Tab1",#N/A,FALSE,"P";"Tab2",#N/A,FALSE,"P"}</definedName>
    <definedName name="feb" localSheetId="3">[6]Programa!#REF!</definedName>
    <definedName name="feb">[6]Programa!#REF!</definedName>
    <definedName name="fecha" localSheetId="3">[6]Programa!#REF!</definedName>
    <definedName name="fecha">[6]Programa!#REF!</definedName>
    <definedName name="fed" localSheetId="3" hidden="1">{"Riqfin97",#N/A,FALSE,"Tran";"Riqfinpro",#N/A,FALSE,"Tran"}</definedName>
    <definedName name="fed" localSheetId="21" hidden="1">{"Riqfin97",#N/A,FALSE,"Tran";"Riqfinpro",#N/A,FALSE,"Tran"}</definedName>
    <definedName name="fed" localSheetId="22" hidden="1">{"Riqfin97",#N/A,FALSE,"Tran";"Riqfinpro",#N/A,FALSE,"Tran"}</definedName>
    <definedName name="fed" localSheetId="23" hidden="1">{"Riqfin97",#N/A,FALSE,"Tran";"Riqfinpro",#N/A,FALSE,"Tran"}</definedName>
    <definedName name="fed" hidden="1">{"Riqfin97",#N/A,FALSE,"Tran";"Riqfinpro",#N/A,FALSE,"Tran"}</definedName>
    <definedName name="fer" localSheetId="3" hidden="1">{"Riqfin97",#N/A,FALSE,"Tran";"Riqfinpro",#N/A,FALSE,"Tran"}</definedName>
    <definedName name="fer" localSheetId="21" hidden="1">{"Riqfin97",#N/A,FALSE,"Tran";"Riqfinpro",#N/A,FALSE,"Tran"}</definedName>
    <definedName name="fer" localSheetId="22" hidden="1">{"Riqfin97",#N/A,FALSE,"Tran";"Riqfinpro",#N/A,FALSE,"Tran"}</definedName>
    <definedName name="fer" localSheetId="23" hidden="1">{"Riqfin97",#N/A,FALSE,"Tran";"Riqfinpro",#N/A,FALSE,"Tran"}</definedName>
    <definedName name="fer" hidden="1">{"Riqfin97",#N/A,FALSE,"Tran";"Riqfinpro",#N/A,FALSE,"Tran"}</definedName>
    <definedName name="ff" localSheetId="3" hidden="1">{"Tab1",#N/A,FALSE,"P";"Tab2",#N/A,FALSE,"P"}</definedName>
    <definedName name="ff" localSheetId="21" hidden="1">{"Tab1",#N/A,FALSE,"P";"Tab2",#N/A,FALSE,"P"}</definedName>
    <definedName name="ff" localSheetId="22" hidden="1">{"Tab1",#N/A,FALSE,"P";"Tab2",#N/A,FALSE,"P"}</definedName>
    <definedName name="ff" localSheetId="23" hidden="1">{"Tab1",#N/A,FALSE,"P";"Tab2",#N/A,FALSE,"P"}</definedName>
    <definedName name="ff" hidden="1">{"Tab1",#N/A,FALSE,"P";"Tab2",#N/A,FALSE,"P"}</definedName>
    <definedName name="fff" localSheetId="3" hidden="1">{"Tab1",#N/A,FALSE,"P";"Tab2",#N/A,FALSE,"P"}</definedName>
    <definedName name="fff" localSheetId="21" hidden="1">{"Tab1",#N/A,FALSE,"P";"Tab2",#N/A,FALSE,"P"}</definedName>
    <definedName name="fff" localSheetId="22" hidden="1">{"Tab1",#N/A,FALSE,"P";"Tab2",#N/A,FALSE,"P"}</definedName>
    <definedName name="fff" localSheetId="23" hidden="1">{"Tab1",#N/A,FALSE,"P";"Tab2",#N/A,FALSE,"P"}</definedName>
    <definedName name="fff" hidden="1">{"Tab1",#N/A,FALSE,"P";"Tab2",#N/A,FALSE,"P"}</definedName>
    <definedName name="ffff" localSheetId="3" hidden="1">{"Riqfin97",#N/A,FALSE,"Tran";"Riqfinpro",#N/A,FALSE,"Tran"}</definedName>
    <definedName name="ffff" localSheetId="21" hidden="1">{"Riqfin97",#N/A,FALSE,"Tran";"Riqfinpro",#N/A,FALSE,"Tran"}</definedName>
    <definedName name="ffff" localSheetId="22" hidden="1">{"Riqfin97",#N/A,FALSE,"Tran";"Riqfinpro",#N/A,FALSE,"Tran"}</definedName>
    <definedName name="ffff" localSheetId="23" hidden="1">{"Riqfin97",#N/A,FALSE,"Tran";"Riqfinpro",#N/A,FALSE,"Tran"}</definedName>
    <definedName name="ffff" hidden="1">{"Riqfin97",#N/A,FALSE,"Tran";"Riqfinpro",#N/A,FALSE,"Tran"}</definedName>
    <definedName name="ffffff" localSheetId="3" hidden="1">{"Tab1",#N/A,FALSE,"P";"Tab2",#N/A,FALSE,"P"}</definedName>
    <definedName name="ffffff" localSheetId="21" hidden="1">{"Tab1",#N/A,FALSE,"P";"Tab2",#N/A,FALSE,"P"}</definedName>
    <definedName name="ffffff" localSheetId="22" hidden="1">{"Tab1",#N/A,FALSE,"P";"Tab2",#N/A,FALSE,"P"}</definedName>
    <definedName name="ffffff" localSheetId="23" hidden="1">{"Tab1",#N/A,FALSE,"P";"Tab2",#N/A,FALSE,"P"}</definedName>
    <definedName name="ffffff" hidden="1">{"Tab1",#N/A,FALSE,"P";"Tab2",#N/A,FALSE,"P"}</definedName>
    <definedName name="fffffff" localSheetId="3" hidden="1">{"Minpmon",#N/A,FALSE,"Monthinput"}</definedName>
    <definedName name="fffffff" localSheetId="21" hidden="1">{"Minpmon",#N/A,FALSE,"Monthinput"}</definedName>
    <definedName name="fffffff" localSheetId="22" hidden="1">{"Minpmon",#N/A,FALSE,"Monthinput"}</definedName>
    <definedName name="fffffff" localSheetId="23" hidden="1">{"Minpmon",#N/A,FALSE,"Monthinput"}</definedName>
    <definedName name="fffffff" hidden="1">{"Minpmon",#N/A,FALSE,"Monthinput"}</definedName>
    <definedName name="ffffffffffffff" localSheetId="3" hidden="1">{"Riqfin97",#N/A,FALSE,"Tran";"Riqfinpro",#N/A,FALSE,"Tran"}</definedName>
    <definedName name="ffffffffffffff" localSheetId="21" hidden="1">{"Riqfin97",#N/A,FALSE,"Tran";"Riqfinpro",#N/A,FALSE,"Tran"}</definedName>
    <definedName name="ffffffffffffff" localSheetId="22" hidden="1">{"Riqfin97",#N/A,FALSE,"Tran";"Riqfinpro",#N/A,FALSE,"Tran"}</definedName>
    <definedName name="ffffffffffffff" localSheetId="23" hidden="1">{"Riqfin97",#N/A,FALSE,"Tran";"Riqfinpro",#N/A,FALSE,"Tran"}</definedName>
    <definedName name="ffffffffffffff" hidden="1">{"Riqfin97",#N/A,FALSE,"Tran";"Riqfinpro",#N/A,FALSE,"Tran"}</definedName>
    <definedName name="fgf" localSheetId="3" hidden="1">{"Riqfin97",#N/A,FALSE,"Tran";"Riqfinpro",#N/A,FALSE,"Tran"}</definedName>
    <definedName name="fgf" localSheetId="21" hidden="1">{"Riqfin97",#N/A,FALSE,"Tran";"Riqfinpro",#N/A,FALSE,"Tran"}</definedName>
    <definedName name="fgf" localSheetId="22" hidden="1">{"Riqfin97",#N/A,FALSE,"Tran";"Riqfinpro",#N/A,FALSE,"Tran"}</definedName>
    <definedName name="fgf" localSheetId="23" hidden="1">{"Riqfin97",#N/A,FALSE,"Tran";"Riqfinpro",#N/A,FALSE,"Tran"}</definedName>
    <definedName name="fgf" hidden="1">{"Riqfin97",#N/A,FALSE,"Tran";"Riqfinpro",#N/A,FALSE,"Tran"}</definedName>
    <definedName name="finan" localSheetId="3">#REF!</definedName>
    <definedName name="finan">#REF!</definedName>
    <definedName name="finan1" localSheetId="3">#REF!</definedName>
    <definedName name="finan1">#REF!</definedName>
    <definedName name="Financing" localSheetId="3" hidden="1">{"Tab1",#N/A,FALSE,"P";"Tab2",#N/A,FALSE,"P"}</definedName>
    <definedName name="Financing" localSheetId="21" hidden="1">{"Tab1",#N/A,FALSE,"P";"Tab2",#N/A,FALSE,"P"}</definedName>
    <definedName name="Financing" localSheetId="22" hidden="1">{"Tab1",#N/A,FALSE,"P";"Tab2",#N/A,FALSE,"P"}</definedName>
    <definedName name="Financing" localSheetId="23" hidden="1">{"Tab1",#N/A,FALSE,"P";"Tab2",#N/A,FALSE,"P"}</definedName>
    <definedName name="Financing" hidden="1">{"Tab1",#N/A,FALSE,"P";"Tab2",#N/A,FALSE,"P"}</definedName>
    <definedName name="fluct" localSheetId="3">#REF!</definedName>
    <definedName name="fluct">#REF!</definedName>
    <definedName name="FLUJO">'[21]Base de Datos Proyecciones'!$A$2:$H$2</definedName>
    <definedName name="fre" localSheetId="3" hidden="1">{"Tab1",#N/A,FALSE,"P";"Tab2",#N/A,FALSE,"P"}</definedName>
    <definedName name="fre" localSheetId="21" hidden="1">{"Tab1",#N/A,FALSE,"P";"Tab2",#N/A,FALSE,"P"}</definedName>
    <definedName name="fre" localSheetId="22" hidden="1">{"Tab1",#N/A,FALSE,"P";"Tab2",#N/A,FALSE,"P"}</definedName>
    <definedName name="fre" localSheetId="23" hidden="1">{"Tab1",#N/A,FALSE,"P";"Tab2",#N/A,FALSE,"P"}</definedName>
    <definedName name="fre" hidden="1">{"Tab1",#N/A,FALSE,"P";"Tab2",#N/A,FALSE,"P"}</definedName>
    <definedName name="fsgwereert" localSheetId="3" hidden="1">{"Tab1",#N/A,FALSE,"P";"Tab2",#N/A,FALSE,"P"}</definedName>
    <definedName name="fsgwereert" localSheetId="21" hidden="1">{"Tab1",#N/A,FALSE,"P";"Tab2",#N/A,FALSE,"P"}</definedName>
    <definedName name="fsgwereert" localSheetId="22" hidden="1">{"Tab1",#N/A,FALSE,"P";"Tab2",#N/A,FALSE,"P"}</definedName>
    <definedName name="fsgwereert" localSheetId="23" hidden="1">{"Tab1",#N/A,FALSE,"P";"Tab2",#N/A,FALSE,"P"}</definedName>
    <definedName name="fsgwereert" hidden="1">{"Tab1",#N/A,FALSE,"P";"Tab2",#N/A,FALSE,"P"}</definedName>
    <definedName name="ftaref" localSheetId="3">#REF!</definedName>
    <definedName name="ftaref">#REF!</definedName>
    <definedName name="ftconf" localSheetId="3">#REF!</definedName>
    <definedName name="ftconf">#REF!</definedName>
    <definedName name="ftima" localSheetId="3">#REF!</definedName>
    <definedName name="ftima">#REF!</definedName>
    <definedName name="ftimaf" localSheetId="3">#REF!</definedName>
    <definedName name="ftimaf">#REF!</definedName>
    <definedName name="ftr" localSheetId="3" hidden="1">{"Riqfin97",#N/A,FALSE,"Tran";"Riqfinpro",#N/A,FALSE,"Tran"}</definedName>
    <definedName name="ftr" localSheetId="21" hidden="1">{"Riqfin97",#N/A,FALSE,"Tran";"Riqfinpro",#N/A,FALSE,"Tran"}</definedName>
    <definedName name="ftr" localSheetId="22" hidden="1">{"Riqfin97",#N/A,FALSE,"Tran";"Riqfinpro",#N/A,FALSE,"Tran"}</definedName>
    <definedName name="ftr" localSheetId="23" hidden="1">{"Riqfin97",#N/A,FALSE,"Tran";"Riqfinpro",#N/A,FALSE,"Tran"}</definedName>
    <definedName name="ftr" hidden="1">{"Riqfin97",#N/A,FALSE,"Tran";"Riqfinpro",#N/A,FALSE,"Tran"}</definedName>
    <definedName name="fty" localSheetId="3" hidden="1">{"Riqfin97",#N/A,FALSE,"Tran";"Riqfinpro",#N/A,FALSE,"Tran"}</definedName>
    <definedName name="fty" localSheetId="21" hidden="1">{"Riqfin97",#N/A,FALSE,"Tran";"Riqfinpro",#N/A,FALSE,"Tran"}</definedName>
    <definedName name="fty" localSheetId="22" hidden="1">{"Riqfin97",#N/A,FALSE,"Tran";"Riqfinpro",#N/A,FALSE,"Tran"}</definedName>
    <definedName name="fty" localSheetId="23" hidden="1">{"Riqfin97",#N/A,FALSE,"Tran";"Riqfinpro",#N/A,FALSE,"Tran"}</definedName>
    <definedName name="fty" hidden="1">{"Riqfin97",#N/A,FALSE,"Tran";"Riqfinpro",#N/A,FALSE,"Tran"}</definedName>
    <definedName name="g" localSheetId="3">#REF!</definedName>
    <definedName name="g">#REF!</definedName>
    <definedName name="GASTO" localSheetId="3">#REF!</definedName>
    <definedName name="GASTO">#REF!</definedName>
    <definedName name="GASTOCORD" localSheetId="3">#REF!</definedName>
    <definedName name="GASTOCORD">#REF!</definedName>
    <definedName name="GASTORO" localSheetId="3">#REF!</definedName>
    <definedName name="GASTORO">#REF!</definedName>
    <definedName name="GATO" localSheetId="3">#REF!</definedName>
    <definedName name="GATO">#REF!</definedName>
    <definedName name="ggfsgf" localSheetId="3" hidden="1">{"Riqfin97",#N/A,FALSE,"Tran";"Riqfinpro",#N/A,FALSE,"Tran"}</definedName>
    <definedName name="ggfsgf" localSheetId="21" hidden="1">{"Riqfin97",#N/A,FALSE,"Tran";"Riqfinpro",#N/A,FALSE,"Tran"}</definedName>
    <definedName name="ggfsgf" localSheetId="22" hidden="1">{"Riqfin97",#N/A,FALSE,"Tran";"Riqfinpro",#N/A,FALSE,"Tran"}</definedName>
    <definedName name="ggfsgf" localSheetId="23" hidden="1">{"Riqfin97",#N/A,FALSE,"Tran";"Riqfinpro",#N/A,FALSE,"Tran"}</definedName>
    <definedName name="ggfsgf" hidden="1">{"Riqfin97",#N/A,FALSE,"Tran";"Riqfinpro",#N/A,FALSE,"Tran"}</definedName>
    <definedName name="ggg" localSheetId="3" hidden="1">{"Riqfin97",#N/A,FALSE,"Tran";"Riqfinpro",#N/A,FALSE,"Tran"}</definedName>
    <definedName name="ggg" localSheetId="21" hidden="1">{"Riqfin97",#N/A,FALSE,"Tran";"Riqfinpro",#N/A,FALSE,"Tran"}</definedName>
    <definedName name="ggg" localSheetId="22" hidden="1">{"Riqfin97",#N/A,FALSE,"Tran";"Riqfinpro",#N/A,FALSE,"Tran"}</definedName>
    <definedName name="ggg" localSheetId="23" hidden="1">{"Riqfin97",#N/A,FALSE,"Tran";"Riqfinpro",#N/A,FALSE,"Tran"}</definedName>
    <definedName name="ggg" hidden="1">{"Riqfin97",#N/A,FALSE,"Tran";"Riqfinpro",#N/A,FALSE,"Tran"}</definedName>
    <definedName name="gggg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3" hidden="1">'[22]J(Priv.Cap)'!#REF!</definedName>
    <definedName name="ggggg" hidden="1">'[22]J(Priv.Cap)'!#REF!</definedName>
    <definedName name="ght" localSheetId="3" hidden="1">{"Tab1",#N/A,FALSE,"P";"Tab2",#N/A,FALSE,"P"}</definedName>
    <definedName name="ght" localSheetId="21" hidden="1">{"Tab1",#N/A,FALSE,"P";"Tab2",#N/A,FALSE,"P"}</definedName>
    <definedName name="ght" localSheetId="22" hidden="1">{"Tab1",#N/A,FALSE,"P";"Tab2",#N/A,FALSE,"P"}</definedName>
    <definedName name="ght" localSheetId="23" hidden="1">{"Tab1",#N/A,FALSE,"P";"Tab2",#N/A,FALSE,"P"}</definedName>
    <definedName name="ght" hidden="1">{"Tab1",#N/A,FALSE,"P";"Tab2",#N/A,FALSE,"P"}</definedName>
    <definedName name="GOESC96" localSheetId="3">#REF!</definedName>
    <definedName name="GOESC96">#REF!</definedName>
    <definedName name="_xlnm.Recorder" localSheetId="3">#REF!</definedName>
    <definedName name="_xlnm.Recorder">#REF!</definedName>
    <definedName name="Grafico">[23]PONDRAMA!$C$14</definedName>
    <definedName name="gre" localSheetId="3" hidden="1">{"Riqfin97",#N/A,FALSE,"Tran";"Riqfinpro",#N/A,FALSE,"Tran"}</definedName>
    <definedName name="gre" localSheetId="21" hidden="1">{"Riqfin97",#N/A,FALSE,"Tran";"Riqfinpro",#N/A,FALSE,"Tran"}</definedName>
    <definedName name="gre" localSheetId="22" hidden="1">{"Riqfin97",#N/A,FALSE,"Tran";"Riqfinpro",#N/A,FALSE,"Tran"}</definedName>
    <definedName name="gre" localSheetId="23" hidden="1">{"Riqfin97",#N/A,FALSE,"Tran";"Riqfinpro",#N/A,FALSE,"Tran"}</definedName>
    <definedName name="gre" hidden="1">{"Riqfin97",#N/A,FALSE,"Tran";"Riqfinpro",#N/A,FALSE,"Tran"}</definedName>
    <definedName name="grgwe" localSheetId="3" hidden="1">{"Minpmon",#N/A,FALSE,"Monthinput"}</definedName>
    <definedName name="grgwe" localSheetId="21" hidden="1">{"Minpmon",#N/A,FALSE,"Monthinput"}</definedName>
    <definedName name="grgwe" localSheetId="22" hidden="1">{"Minpmon",#N/A,FALSE,"Monthinput"}</definedName>
    <definedName name="grgwe" localSheetId="23" hidden="1">{"Minpmon",#N/A,FALSE,"Monthinput"}</definedName>
    <definedName name="grgwe" hidden="1">{"Minpmon",#N/A,FALSE,"Monthinput"}</definedName>
    <definedName name="gwergwe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3" hidden="1">{"Tab1",#N/A,FALSE,"P";"Tab2",#N/A,FALSE,"P"}</definedName>
    <definedName name="gyu" localSheetId="21" hidden="1">{"Tab1",#N/A,FALSE,"P";"Tab2",#N/A,FALSE,"P"}</definedName>
    <definedName name="gyu" localSheetId="22" hidden="1">{"Tab1",#N/A,FALSE,"P";"Tab2",#N/A,FALSE,"P"}</definedName>
    <definedName name="gyu" localSheetId="23" hidden="1">{"Tab1",#N/A,FALSE,"P";"Tab2",#N/A,FALSE,"P"}</definedName>
    <definedName name="gyu" hidden="1">{"Tab1",#N/A,FALSE,"P";"Tab2",#N/A,FALSE,"P"}</definedName>
    <definedName name="Heading39" localSheetId="3">#REF!</definedName>
    <definedName name="Heading39">#REF!</definedName>
    <definedName name="hhh" localSheetId="3" hidden="1">{"Minpmon",#N/A,FALSE,"Monthinput"}</definedName>
    <definedName name="hhh" localSheetId="21" hidden="1">{"Minpmon",#N/A,FALSE,"Monthinput"}</definedName>
    <definedName name="hhh" localSheetId="22" hidden="1">{"Minpmon",#N/A,FALSE,"Monthinput"}</definedName>
    <definedName name="hhh" localSheetId="23" hidden="1">{"Minpmon",#N/A,FALSE,"Monthinput"}</definedName>
    <definedName name="hhh" hidden="1">{"Minpmon",#N/A,FALSE,"Monthinput"}</definedName>
    <definedName name="hhhh" localSheetId="3">'CAP. V'!hhhh</definedName>
    <definedName name="hhhh" localSheetId="21">'V-16 '!hhhh</definedName>
    <definedName name="hhhh" localSheetId="22">'V-17 '!hhhh</definedName>
    <definedName name="hhhh" localSheetId="23">'V-18 '!hhhh</definedName>
    <definedName name="hhhh">[0]!hhhh</definedName>
    <definedName name="hhhhh" localSheetId="3" hidden="1">{"Tab1",#N/A,FALSE,"P";"Tab2",#N/A,FALSE,"P"}</definedName>
    <definedName name="hhhhh" localSheetId="21" hidden="1">{"Tab1",#N/A,FALSE,"P";"Tab2",#N/A,FALSE,"P"}</definedName>
    <definedName name="hhhhh" localSheetId="22" hidden="1">{"Tab1",#N/A,FALSE,"P";"Tab2",#N/A,FALSE,"P"}</definedName>
    <definedName name="hhhhh" localSheetId="23" hidden="1">{"Tab1",#N/A,FALSE,"P";"Tab2",#N/A,FALSE,"P"}</definedName>
    <definedName name="hhhhh" hidden="1">{"Tab1",#N/A,FALSE,"P";"Tab2",#N/A,FALSE,"P"}</definedName>
    <definedName name="hhhhhh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3" hidden="1">{"Riqfin97",#N/A,FALSE,"Tran";"Riqfinpro",#N/A,FALSE,"Tran"}</definedName>
    <definedName name="hihp" localSheetId="21" hidden="1">{"Riqfin97",#N/A,FALSE,"Tran";"Riqfinpro",#N/A,FALSE,"Tran"}</definedName>
    <definedName name="hihp" localSheetId="22" hidden="1">{"Riqfin97",#N/A,FALSE,"Tran";"Riqfinpro",#N/A,FALSE,"Tran"}</definedName>
    <definedName name="hihp" localSheetId="23" hidden="1">{"Riqfin97",#N/A,FALSE,"Tran";"Riqfinpro",#N/A,FALSE,"Tran"}</definedName>
    <definedName name="hihp" hidden="1">{"Riqfin97",#N/A,FALSE,"Tran";"Riqfinpro",#N/A,FALSE,"Tran"}</definedName>
    <definedName name="hio" localSheetId="3" hidden="1">{"Tab1",#N/A,FALSE,"P";"Tab2",#N/A,FALSE,"P"}</definedName>
    <definedName name="hio" localSheetId="21" hidden="1">{"Tab1",#N/A,FALSE,"P";"Tab2",#N/A,FALSE,"P"}</definedName>
    <definedName name="hio" localSheetId="22" hidden="1">{"Tab1",#N/A,FALSE,"P";"Tab2",#N/A,FALSE,"P"}</definedName>
    <definedName name="hio" localSheetId="23" hidden="1">{"Tab1",#N/A,FALSE,"P";"Tab2",#N/A,FALSE,"P"}</definedName>
    <definedName name="hio" hidden="1">{"Tab1",#N/A,FALSE,"P";"Tab2",#N/A,FALSE,"P"}</definedName>
    <definedName name="hip">'[24]Supuestos '!$A$3:$I$34</definedName>
    <definedName name="hora" localSheetId="3">[6]Programa!#REF!</definedName>
    <definedName name="hora">[6]Programa!#REF!</definedName>
    <definedName name="hpu" localSheetId="3" hidden="1">{"Tab1",#N/A,FALSE,"P";"Tab2",#N/A,FALSE,"P"}</definedName>
    <definedName name="hpu" localSheetId="21" hidden="1">{"Tab1",#N/A,FALSE,"P";"Tab2",#N/A,FALSE,"P"}</definedName>
    <definedName name="hpu" localSheetId="22" hidden="1">{"Tab1",#N/A,FALSE,"P";"Tab2",#N/A,FALSE,"P"}</definedName>
    <definedName name="hpu" localSheetId="23" hidden="1">{"Tab1",#N/A,FALSE,"P";"Tab2",#N/A,FALSE,"P"}</definedName>
    <definedName name="hpu" hidden="1">{"Tab1",#N/A,FALSE,"P";"Tab2",#N/A,FALSE,"P"}</definedName>
    <definedName name="hui" localSheetId="3" hidden="1">{"Tab1",#N/A,FALSE,"P";"Tab2",#N/A,FALSE,"P"}</definedName>
    <definedName name="hui" localSheetId="21" hidden="1">{"Tab1",#N/A,FALSE,"P";"Tab2",#N/A,FALSE,"P"}</definedName>
    <definedName name="hui" localSheetId="22" hidden="1">{"Tab1",#N/A,FALSE,"P";"Tab2",#N/A,FALSE,"P"}</definedName>
    <definedName name="hui" localSheetId="23" hidden="1">{"Tab1",#N/A,FALSE,"P";"Tab2",#N/A,FALSE,"P"}</definedName>
    <definedName name="hui" hidden="1">{"Tab1",#N/A,FALSE,"P";"Tab2",#N/A,FALSE,"P"}</definedName>
    <definedName name="huo" localSheetId="3" hidden="1">{"Tab1",#N/A,FALSE,"P";"Tab2",#N/A,FALSE,"P"}</definedName>
    <definedName name="huo" localSheetId="21" hidden="1">{"Tab1",#N/A,FALSE,"P";"Tab2",#N/A,FALSE,"P"}</definedName>
    <definedName name="huo" localSheetId="22" hidden="1">{"Tab1",#N/A,FALSE,"P";"Tab2",#N/A,FALSE,"P"}</definedName>
    <definedName name="huo" localSheetId="23" hidden="1">{"Tab1",#N/A,FALSE,"P";"Tab2",#N/A,FALSE,"P"}</definedName>
    <definedName name="huo" hidden="1">{"Tab1",#N/A,FALSE,"P";"Tab2",#N/A,FALSE,"P"}</definedName>
    <definedName name="i" localSheetId="3">#REF!</definedName>
    <definedName name="i">#REF!</definedName>
    <definedName name="ii" localSheetId="3" hidden="1">{"Tab1",#N/A,FALSE,"P";"Tab2",#N/A,FALSE,"P"}</definedName>
    <definedName name="ii" localSheetId="21" hidden="1">{"Tab1",#N/A,FALSE,"P";"Tab2",#N/A,FALSE,"P"}</definedName>
    <definedName name="ii" localSheetId="22" hidden="1">{"Tab1",#N/A,FALSE,"P";"Tab2",#N/A,FALSE,"P"}</definedName>
    <definedName name="ii" localSheetId="23" hidden="1">{"Tab1",#N/A,FALSE,"P";"Tab2",#N/A,FALSE,"P"}</definedName>
    <definedName name="ii" hidden="1">{"Tab1",#N/A,FALSE,"P";"Tab2",#N/A,FALSE,"P"}</definedName>
    <definedName name="iii" localSheetId="3" hidden="1">{"Riqfin97",#N/A,FALSE,"Tran";"Riqfinpro",#N/A,FALSE,"Tran"}</definedName>
    <definedName name="iii" localSheetId="21" hidden="1">{"Riqfin97",#N/A,FALSE,"Tran";"Riqfinpro",#N/A,FALSE,"Tran"}</definedName>
    <definedName name="iii" localSheetId="22" hidden="1">{"Riqfin97",#N/A,FALSE,"Tran";"Riqfinpro",#N/A,FALSE,"Tran"}</definedName>
    <definedName name="iii" localSheetId="23" hidden="1">{"Riqfin97",#N/A,FALSE,"Tran";"Riqfinpro",#N/A,FALSE,"Tran"}</definedName>
    <definedName name="iii" hidden="1">{"Riqfin97",#N/A,FALSE,"Tran";"Riqfinpro",#N/A,FALSE,"Tran"}</definedName>
    <definedName name="ilo" localSheetId="3" hidden="1">{"Riqfin97",#N/A,FALSE,"Tran";"Riqfinpro",#N/A,FALSE,"Tran"}</definedName>
    <definedName name="ilo" localSheetId="21" hidden="1">{"Riqfin97",#N/A,FALSE,"Tran";"Riqfinpro",#N/A,FALSE,"Tran"}</definedName>
    <definedName name="ilo" localSheetId="22" hidden="1">{"Riqfin97",#N/A,FALSE,"Tran";"Riqfinpro",#N/A,FALSE,"Tran"}</definedName>
    <definedName name="ilo" localSheetId="23" hidden="1">{"Riqfin97",#N/A,FALSE,"Tran";"Riqfinpro",#N/A,FALSE,"Tran"}</definedName>
    <definedName name="ilo" hidden="1">{"Riqfin97",#N/A,FALSE,"Tran";"Riqfinpro",#N/A,FALSE,"Tran"}</definedName>
    <definedName name="ilu" localSheetId="3" hidden="1">{"Riqfin97",#N/A,FALSE,"Tran";"Riqfinpro",#N/A,FALSE,"Tran"}</definedName>
    <definedName name="ilu" localSheetId="21" hidden="1">{"Riqfin97",#N/A,FALSE,"Tran";"Riqfinpro",#N/A,FALSE,"Tran"}</definedName>
    <definedName name="ilu" localSheetId="22" hidden="1">{"Riqfin97",#N/A,FALSE,"Tran";"Riqfinpro",#N/A,FALSE,"Tran"}</definedName>
    <definedName name="ilu" localSheetId="23" hidden="1">{"Riqfin97",#N/A,FALSE,"Tran";"Riqfinpro",#N/A,FALSE,"Tran"}</definedName>
    <definedName name="ilu" hidden="1">{"Riqfin97",#N/A,FALSE,"Tran";"Riqfinpro",#N/A,FALSE,"Tran"}</definedName>
    <definedName name="ima" localSheetId="3">#REF!</definedName>
    <definedName name="ima">#REF!</definedName>
    <definedName name="imaor" localSheetId="3">#REF!</definedName>
    <definedName name="imaor">#REF!</definedName>
    <definedName name="Imprimir_área_IM" localSheetId="3">#REF!</definedName>
    <definedName name="Imprimir_área_IM">#REF!</definedName>
    <definedName name="ind" localSheetId="3">#REF!</definedName>
    <definedName name="ind">#REF!</definedName>
    <definedName name="IND_VAR_VA" localSheetId="3">#REF!</definedName>
    <definedName name="IND_VAR_VA">#REF!</definedName>
    <definedName name="indcdev" localSheetId="3">#REF!</definedName>
    <definedName name="indcdev">#REF!</definedName>
    <definedName name="INDICAD_ECONOMI" localSheetId="3">#REF!</definedName>
    <definedName name="INDICAD_ECONOMI">#REF!</definedName>
    <definedName name="INDICE" localSheetId="3">[6]Programa!#REF!</definedName>
    <definedName name="INDICE">[6]Programa!#REF!</definedName>
    <definedName name="indust">'[8]Indicadores basicos'!$A$58:$V$83</definedName>
    <definedName name="INE" localSheetId="3">#REF!</definedName>
    <definedName name="INE">#REF!</definedName>
    <definedName name="INF">[14]SUPUESTOS!A$21</definedName>
    <definedName name="INGOES96" localSheetId="3">#REF!</definedName>
    <definedName name="INGOES96">#REF!</definedName>
    <definedName name="iouiuopo" localSheetId="3" hidden="1">{"Tab1",#N/A,FALSE,"P";"Tab2",#N/A,FALSE,"P"}</definedName>
    <definedName name="iouiuopo" localSheetId="21" hidden="1">{"Tab1",#N/A,FALSE,"P";"Tab2",#N/A,FALSE,"P"}</definedName>
    <definedName name="iouiuopo" localSheetId="22" hidden="1">{"Tab1",#N/A,FALSE,"P";"Tab2",#N/A,FALSE,"P"}</definedName>
    <definedName name="iouiuopo" localSheetId="23" hidden="1">{"Tab1",#N/A,FALSE,"P";"Tab2",#N/A,FALSE,"P"}</definedName>
    <definedName name="iouiuopo" hidden="1">{"Tab1",#N/A,FALSE,"P";"Tab2",#N/A,FALSE,"P"}</definedName>
    <definedName name="ipc" localSheetId="3">#REF!</definedName>
    <definedName name="ipc">#REF!</definedName>
    <definedName name="ipc98j" localSheetId="3">[6]Programa!#REF!</definedName>
    <definedName name="ipc98j">[6]Programa!#REF!</definedName>
    <definedName name="ipc98s" localSheetId="3">#REF!</definedName>
    <definedName name="ipc98s">#REF!</definedName>
    <definedName name="ipcprom90" localSheetId="3">#REF!</definedName>
    <definedName name="ipcprom90">#REF!</definedName>
    <definedName name="ITCERBILAT">'[25]ITCER Y GRAFICOS'!$A$1:$L$18</definedName>
    <definedName name="ITCERMULTI">'[25]ITCER Y GRAFICOS'!$A$44:$L$61</definedName>
    <definedName name="Janet" hidden="1">'[24]SNF Córd'!$A$18:$A$19</definedName>
    <definedName name="jdfhgghg" localSheetId="3" hidden="1">{"Riqfin97",#N/A,FALSE,"Tran";"Riqfinpro",#N/A,FALSE,"Tran"}</definedName>
    <definedName name="jdfhgghg" localSheetId="21" hidden="1">{"Riqfin97",#N/A,FALSE,"Tran";"Riqfinpro",#N/A,FALSE,"Tran"}</definedName>
    <definedName name="jdfhgghg" localSheetId="22" hidden="1">{"Riqfin97",#N/A,FALSE,"Tran";"Riqfinpro",#N/A,FALSE,"Tran"}</definedName>
    <definedName name="jdfhgghg" localSheetId="23" hidden="1">{"Riqfin97",#N/A,FALSE,"Tran";"Riqfinpro",#N/A,FALSE,"Tran"}</definedName>
    <definedName name="jdfhgghg" hidden="1">{"Riqfin97",#N/A,FALSE,"Tran";"Riqfinpro",#N/A,FALSE,"Tran"}</definedName>
    <definedName name="jj" localSheetId="3" hidden="1">{"Riqfin97",#N/A,FALSE,"Tran";"Riqfinpro",#N/A,FALSE,"Tran"}</definedName>
    <definedName name="jj" localSheetId="21" hidden="1">{"Riqfin97",#N/A,FALSE,"Tran";"Riqfinpro",#N/A,FALSE,"Tran"}</definedName>
    <definedName name="jj" localSheetId="22" hidden="1">{"Riqfin97",#N/A,FALSE,"Tran";"Riqfinpro",#N/A,FALSE,"Tran"}</definedName>
    <definedName name="jj" localSheetId="23" hidden="1">{"Riqfin97",#N/A,FALSE,"Tran";"Riqfinpro",#N/A,FALSE,"Tran"}</definedName>
    <definedName name="jj" hidden="1">{"Riqfin97",#N/A,FALSE,"Tran";"Riqfinpro",#N/A,FALSE,"Tran"}</definedName>
    <definedName name="jjflkjhkj" localSheetId="3" hidden="1">{"Tab1",#N/A,FALSE,"P";"Tab2",#N/A,FALSE,"P"}</definedName>
    <definedName name="jjflkjhkj" localSheetId="21" hidden="1">{"Tab1",#N/A,FALSE,"P";"Tab2",#N/A,FALSE,"P"}</definedName>
    <definedName name="jjflkjhkj" localSheetId="22" hidden="1">{"Tab1",#N/A,FALSE,"P";"Tab2",#N/A,FALSE,"P"}</definedName>
    <definedName name="jjflkjhkj" localSheetId="23" hidden="1">{"Tab1",#N/A,FALSE,"P";"Tab2",#N/A,FALSE,"P"}</definedName>
    <definedName name="jjflkjhkj" hidden="1">{"Tab1",#N/A,FALSE,"P";"Tab2",#N/A,FALSE,"P"}</definedName>
    <definedName name="jjj" localSheetId="3" hidden="1">{"Riqfin97",#N/A,FALSE,"Tran";"Riqfinpro",#N/A,FALSE,"Tran"}</definedName>
    <definedName name="jjj" localSheetId="21" hidden="1">{"Riqfin97",#N/A,FALSE,"Tran";"Riqfinpro",#N/A,FALSE,"Tran"}</definedName>
    <definedName name="jjj" localSheetId="22" hidden="1">{"Riqfin97",#N/A,FALSE,"Tran";"Riqfinpro",#N/A,FALSE,"Tran"}</definedName>
    <definedName name="jjj" localSheetId="23" hidden="1">{"Riqfin97",#N/A,FALSE,"Tran";"Riqfinpro",#N/A,FALSE,"Tran"}</definedName>
    <definedName name="jjj" hidden="1">{"Riqfin97",#N/A,FALSE,"Tran";"Riqfinpro",#N/A,FALSE,"Tran"}</definedName>
    <definedName name="jjjj" localSheetId="3" hidden="1">{"Tab1",#N/A,FALSE,"P";"Tab2",#N/A,FALSE,"P"}</definedName>
    <definedName name="jjjj" localSheetId="21" hidden="1">{"Tab1",#N/A,FALSE,"P";"Tab2",#N/A,FALSE,"P"}</definedName>
    <definedName name="jjjj" localSheetId="22" hidden="1">{"Tab1",#N/A,FALSE,"P";"Tab2",#N/A,FALSE,"P"}</definedName>
    <definedName name="jjjj" localSheetId="23" hidden="1">{"Tab1",#N/A,FALSE,"P";"Tab2",#N/A,FALSE,"P"}</definedName>
    <definedName name="jjjj" hidden="1">{"Tab1",#N/A,FALSE,"P";"Tab2",#N/A,FALSE,"P"}</definedName>
    <definedName name="jjjjjj" localSheetId="3" hidden="1">'[22]J(Priv.Cap)'!#REF!</definedName>
    <definedName name="jjjjjj" hidden="1">'[22]J(Priv.Cap)'!#REF!</definedName>
    <definedName name="jjjjjjjjjjjjjjjjjj" localSheetId="3" hidden="1">{"Tab1",#N/A,FALSE,"P";"Tab2",#N/A,FALSE,"P"}</definedName>
    <definedName name="jjjjjjjjjjjjjjjjjj" localSheetId="21" hidden="1">{"Tab1",#N/A,FALSE,"P";"Tab2",#N/A,FALSE,"P"}</definedName>
    <definedName name="jjjjjjjjjjjjjjjjjj" localSheetId="22" hidden="1">{"Tab1",#N/A,FALSE,"P";"Tab2",#N/A,FALSE,"P"}</definedName>
    <definedName name="jjjjjjjjjjjjjjjjjj" localSheetId="23" hidden="1">{"Tab1",#N/A,FALSE,"P";"Tab2",#N/A,FALSE,"P"}</definedName>
    <definedName name="jjjjjjjjjjjjjjjjjj" hidden="1">{"Tab1",#N/A,FALSE,"P";"Tab2",#N/A,FALSE,"P"}</definedName>
    <definedName name="jlajl" localSheetId="3" hidden="1">{"Riqfin97",#N/A,FALSE,"Tran";"Riqfinpro",#N/A,FALSE,"Tran"}</definedName>
    <definedName name="jlajl" localSheetId="21" hidden="1">{"Riqfin97",#N/A,FALSE,"Tran";"Riqfinpro",#N/A,FALSE,"Tran"}</definedName>
    <definedName name="jlajl" localSheetId="22" hidden="1">{"Riqfin97",#N/A,FALSE,"Tran";"Riqfinpro",#N/A,FALSE,"Tran"}</definedName>
    <definedName name="jlajl" localSheetId="23" hidden="1">{"Riqfin97",#N/A,FALSE,"Tran";"Riqfinpro",#N/A,FALSE,"Tran"}</definedName>
    <definedName name="jlajl" hidden="1">{"Riqfin97",#N/A,FALSE,"Tran";"Riqfinpro",#N/A,FALSE,"Tran"}</definedName>
    <definedName name="jui" localSheetId="3" hidden="1">{"Riqfin97",#N/A,FALSE,"Tran";"Riqfinpro",#N/A,FALSE,"Tran"}</definedName>
    <definedName name="jui" localSheetId="21" hidden="1">{"Riqfin97",#N/A,FALSE,"Tran";"Riqfinpro",#N/A,FALSE,"Tran"}</definedName>
    <definedName name="jui" localSheetId="22" hidden="1">{"Riqfin97",#N/A,FALSE,"Tran";"Riqfinpro",#N/A,FALSE,"Tran"}</definedName>
    <definedName name="jui" localSheetId="23" hidden="1">{"Riqfin97",#N/A,FALSE,"Tran";"Riqfinpro",#N/A,FALSE,"Tran"}</definedName>
    <definedName name="jui" hidden="1">{"Riqfin97",#N/A,FALSE,"Tran";"Riqfinpro",#N/A,FALSE,"Tran"}</definedName>
    <definedName name="juy" localSheetId="3" hidden="1">{"Tab1",#N/A,FALSE,"P";"Tab2",#N/A,FALSE,"P"}</definedName>
    <definedName name="juy" localSheetId="21" hidden="1">{"Tab1",#N/A,FALSE,"P";"Tab2",#N/A,FALSE,"P"}</definedName>
    <definedName name="juy" localSheetId="22" hidden="1">{"Tab1",#N/A,FALSE,"P";"Tab2",#N/A,FALSE,"P"}</definedName>
    <definedName name="juy" localSheetId="23" hidden="1">{"Tab1",#N/A,FALSE,"P";"Tab2",#N/A,FALSE,"P"}</definedName>
    <definedName name="juy" hidden="1">{"Tab1",#N/A,FALSE,"P";"Tab2",#N/A,FALSE,"P"}</definedName>
    <definedName name="k" localSheetId="3" hidden="1">{"Riqfin97",#N/A,FALSE,"Tran";"Riqfinpro",#N/A,FALSE,"Tran"}</definedName>
    <definedName name="k" localSheetId="21" hidden="1">{"Riqfin97",#N/A,FALSE,"Tran";"Riqfinpro",#N/A,FALSE,"Tran"}</definedName>
    <definedName name="k" localSheetId="22" hidden="1">{"Riqfin97",#N/A,FALSE,"Tran";"Riqfinpro",#N/A,FALSE,"Tran"}</definedName>
    <definedName name="k" localSheetId="23" hidden="1">{"Riqfin97",#N/A,FALSE,"Tran";"Riqfinpro",#N/A,FALSE,"Tran"}</definedName>
    <definedName name="k" hidden="1">{"Riqfin97",#N/A,FALSE,"Tran";"Riqfinpro",#N/A,FALSE,"Tran"}</definedName>
    <definedName name="kh" localSheetId="3" hidden="1">{"Minpmon",#N/A,FALSE,"Monthinput"}</definedName>
    <definedName name="kh" localSheetId="21" hidden="1">{"Minpmon",#N/A,FALSE,"Monthinput"}</definedName>
    <definedName name="kh" localSheetId="22" hidden="1">{"Minpmon",#N/A,FALSE,"Monthinput"}</definedName>
    <definedName name="kh" localSheetId="23" hidden="1">{"Minpmon",#N/A,FALSE,"Monthinput"}</definedName>
    <definedName name="kh" hidden="1">{"Minpmon",#N/A,FALSE,"Monthinput"}</definedName>
    <definedName name="kio" localSheetId="3" hidden="1">{"Tab1",#N/A,FALSE,"P";"Tab2",#N/A,FALSE,"P"}</definedName>
    <definedName name="kio" localSheetId="21" hidden="1">{"Tab1",#N/A,FALSE,"P";"Tab2",#N/A,FALSE,"P"}</definedName>
    <definedName name="kio" localSheetId="22" hidden="1">{"Tab1",#N/A,FALSE,"P";"Tab2",#N/A,FALSE,"P"}</definedName>
    <definedName name="kio" localSheetId="23" hidden="1">{"Tab1",#N/A,FALSE,"P";"Tab2",#N/A,FALSE,"P"}</definedName>
    <definedName name="kio" hidden="1">{"Tab1",#N/A,FALSE,"P";"Tab2",#N/A,FALSE,"P"}</definedName>
    <definedName name="kiu" localSheetId="3" hidden="1">{"Riqfin97",#N/A,FALSE,"Tran";"Riqfinpro",#N/A,FALSE,"Tran"}</definedName>
    <definedName name="kiu" localSheetId="21" hidden="1">{"Riqfin97",#N/A,FALSE,"Tran";"Riqfinpro",#N/A,FALSE,"Tran"}</definedName>
    <definedName name="kiu" localSheetId="22" hidden="1">{"Riqfin97",#N/A,FALSE,"Tran";"Riqfinpro",#N/A,FALSE,"Tran"}</definedName>
    <definedName name="kiu" localSheetId="23" hidden="1">{"Riqfin97",#N/A,FALSE,"Tran";"Riqfinpro",#N/A,FALSE,"Tran"}</definedName>
    <definedName name="kiu" hidden="1">{"Riqfin97",#N/A,FALSE,"Tran";"Riqfinpro",#N/A,FALSE,"Tran"}</definedName>
    <definedName name="kjhklfhlasd" localSheetId="3" hidden="1">{"Riqfin97",#N/A,FALSE,"Tran";"Riqfinpro",#N/A,FALSE,"Tran"}</definedName>
    <definedName name="kjhklfhlasd" localSheetId="21" hidden="1">{"Riqfin97",#N/A,FALSE,"Tran";"Riqfinpro",#N/A,FALSE,"Tran"}</definedName>
    <definedName name="kjhklfhlasd" localSheetId="22" hidden="1">{"Riqfin97",#N/A,FALSE,"Tran";"Riqfinpro",#N/A,FALSE,"Tran"}</definedName>
    <definedName name="kjhklfhlasd" localSheetId="23" hidden="1">{"Riqfin97",#N/A,FALSE,"Tran";"Riqfinpro",#N/A,FALSE,"Tran"}</definedName>
    <definedName name="kjhklfhlasd" hidden="1">{"Riqfin97",#N/A,FALSE,"Tran";"Riqfinpro",#N/A,FALSE,"Tran"}</definedName>
    <definedName name="kk" localSheetId="3" hidden="1">{"Tab1",#N/A,FALSE,"P";"Tab2",#N/A,FALSE,"P"}</definedName>
    <definedName name="kk" localSheetId="21" hidden="1">{"Tab1",#N/A,FALSE,"P";"Tab2",#N/A,FALSE,"P"}</definedName>
    <definedName name="kk" localSheetId="22" hidden="1">{"Tab1",#N/A,FALSE,"P";"Tab2",#N/A,FALSE,"P"}</definedName>
    <definedName name="kk" localSheetId="23" hidden="1">{"Tab1",#N/A,FALSE,"P";"Tab2",#N/A,FALSE,"P"}</definedName>
    <definedName name="kk" hidden="1">{"Tab1",#N/A,FALSE,"P";"Tab2",#N/A,FALSE,"P"}</definedName>
    <definedName name="kkj" localSheetId="3" hidden="1">{"Riqfin97",#N/A,FALSE,"Tran";"Riqfinpro",#N/A,FALSE,"Tran"}</definedName>
    <definedName name="kkj" localSheetId="21" hidden="1">{"Riqfin97",#N/A,FALSE,"Tran";"Riqfinpro",#N/A,FALSE,"Tran"}</definedName>
    <definedName name="kkj" localSheetId="22" hidden="1">{"Riqfin97",#N/A,FALSE,"Tran";"Riqfinpro",#N/A,FALSE,"Tran"}</definedName>
    <definedName name="kkj" localSheetId="23" hidden="1">{"Riqfin97",#N/A,FALSE,"Tran";"Riqfinpro",#N/A,FALSE,"Tran"}</definedName>
    <definedName name="kkj" hidden="1">{"Riqfin97",#N/A,FALSE,"Tran";"Riqfinpro",#N/A,FALSE,"Tran"}</definedName>
    <definedName name="kkk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2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2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2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3">'CAP. V'!kkkk</definedName>
    <definedName name="kkkk" localSheetId="21">'V-16 '!kkkk</definedName>
    <definedName name="kkkk" localSheetId="22">'V-17 '!kkkk</definedName>
    <definedName name="kkkk" localSheetId="23">'V-18 '!kkkk</definedName>
    <definedName name="kkkk">[0]!kkkk</definedName>
    <definedName name="kkkkk" localSheetId="3" hidden="1">'[26]J(Priv.Cap)'!#REF!</definedName>
    <definedName name="kkkkk" hidden="1">'[26]J(Priv.Cap)'!#REF!</definedName>
    <definedName name="kkkkkkkk" localSheetId="3" hidden="1">{"Riqfin97",#N/A,FALSE,"Tran";"Riqfinpro",#N/A,FALSE,"Tran"}</definedName>
    <definedName name="kkkkkkkk" localSheetId="21" hidden="1">{"Riqfin97",#N/A,FALSE,"Tran";"Riqfinpro",#N/A,FALSE,"Tran"}</definedName>
    <definedName name="kkkkkkkk" localSheetId="22" hidden="1">{"Riqfin97",#N/A,FALSE,"Tran";"Riqfinpro",#N/A,FALSE,"Tran"}</definedName>
    <definedName name="kkkkkkkk" localSheetId="23" hidden="1">{"Riqfin97",#N/A,FALSE,"Tran";"Riqfinpro",#N/A,FALSE,"Tran"}</definedName>
    <definedName name="kkkkkkkk" hidden="1">{"Riqfin97",#N/A,FALSE,"Tran";"Riqfinpro",#N/A,FALSE,"Tran"}</definedName>
    <definedName name="LCM">[7]Q3!$E$45:$AH$45</definedName>
    <definedName name="LE">[7]Q3!$E$13:$AH$13</definedName>
    <definedName name="LEM">[7]Q3!$E$51:$AH$51</definedName>
    <definedName name="LHEM">[7]Q3!$E$33:$AH$33</definedName>
    <definedName name="LHM">[7]Q3!$E$54:$AH$54</definedName>
    <definedName name="LIBOR3" localSheetId="21">[14]SUPUESTOS!$A$12:$IV$12</definedName>
    <definedName name="LIBOR3" localSheetId="22">[14]SUPUESTOS!$A$12:$IV$12</definedName>
    <definedName name="LIBOR3" localSheetId="23">[14]SUPUESTOS!$A$12:$IV$12</definedName>
    <definedName name="LIBOR3">[14]SUPUESTOS!$A$12:$IV$12</definedName>
    <definedName name="LIBOR6">[14]SUPUESTOS!A$11</definedName>
    <definedName name="LIPM">[7]Q3!$E$42:$AH$42</definedName>
    <definedName name="liqc" localSheetId="3">[6]Programa!#REF!</definedName>
    <definedName name="liqc">[6]Programa!#REF!</definedName>
    <definedName name="liqd" localSheetId="3">[6]Programa!#REF!</definedName>
    <definedName name="liqd">[6]Programa!#REF!</definedName>
    <definedName name="ll" localSheetId="3" hidden="1">{"Tab1",#N/A,FALSE,"P";"Tab2",#N/A,FALSE,"P"}</definedName>
    <definedName name="ll" localSheetId="21" hidden="1">{"Tab1",#N/A,FALSE,"P";"Tab2",#N/A,FALSE,"P"}</definedName>
    <definedName name="ll" localSheetId="22" hidden="1">{"Tab1",#N/A,FALSE,"P";"Tab2",#N/A,FALSE,"P"}</definedName>
    <definedName name="ll" localSheetId="23" hidden="1">{"Tab1",#N/A,FALSE,"P";"Tab2",#N/A,FALSE,"P"}</definedName>
    <definedName name="ll" hidden="1">{"Tab1",#N/A,FALSE,"P";"Tab2",#N/A,FALSE,"P"}</definedName>
    <definedName name="LLF">[7]Q3!$E$10:$AH$10</definedName>
    <definedName name="lll" localSheetId="3" hidden="1">{"Minpmon",#N/A,FALSE,"Monthinput"}</definedName>
    <definedName name="lll" localSheetId="21" hidden="1">{"Minpmon",#N/A,FALSE,"Monthinput"}</definedName>
    <definedName name="lll" localSheetId="22" hidden="1">{"Minpmon",#N/A,FALSE,"Monthinput"}</definedName>
    <definedName name="lll" localSheetId="23" hidden="1">{"Minpmon",#N/A,FALSE,"Monthinput"}</definedName>
    <definedName name="lll" hidden="1">{"Minpmon",#N/A,FALSE,"Monthinput"}</definedName>
    <definedName name="llll" localSheetId="3" hidden="1">{"Minpmon",#N/A,FALSE,"Monthinput"}</definedName>
    <definedName name="llll" localSheetId="21" hidden="1">{"Minpmon",#N/A,FALSE,"Monthinput"}</definedName>
    <definedName name="llll" localSheetId="22" hidden="1">{"Minpmon",#N/A,FALSE,"Monthinput"}</definedName>
    <definedName name="llll" localSheetId="23" hidden="1">{"Minpmon",#N/A,FALSE,"Monthinput"}</definedName>
    <definedName name="llll" hidden="1">{"Minpmon",#N/A,FALSE,"Monthinput"}</definedName>
    <definedName name="lllll" localSheetId="3" hidden="1">{"Tab1",#N/A,FALSE,"P";"Tab2",#N/A,FALSE,"P"}</definedName>
    <definedName name="lllll" localSheetId="21" hidden="1">{"Tab1",#N/A,FALSE,"P";"Tab2",#N/A,FALSE,"P"}</definedName>
    <definedName name="lllll" localSheetId="22" hidden="1">{"Tab1",#N/A,FALSE,"P";"Tab2",#N/A,FALSE,"P"}</definedName>
    <definedName name="lllll" localSheetId="23" hidden="1">{"Tab1",#N/A,FALSE,"P";"Tab2",#N/A,FALSE,"P"}</definedName>
    <definedName name="lllll" hidden="1">{"Tab1",#N/A,FALSE,"P";"Tab2",#N/A,FALSE,"P"}</definedName>
    <definedName name="llllll" localSheetId="3" hidden="1">{"Minpmon",#N/A,FALSE,"Monthinput"}</definedName>
    <definedName name="llllll" localSheetId="21" hidden="1">{"Minpmon",#N/A,FALSE,"Monthinput"}</definedName>
    <definedName name="llllll" localSheetId="22" hidden="1">{"Minpmon",#N/A,FALSE,"Monthinput"}</definedName>
    <definedName name="llllll" localSheetId="23" hidden="1">{"Minpmon",#N/A,FALSE,"Monthinput"}</definedName>
    <definedName name="llllll" hidden="1">{"Minpmon",#N/A,FALSE,"Monthinput"}</definedName>
    <definedName name="lllllll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3" hidden="1">{"Minpmon",#N/A,FALSE,"Monthinput"}</definedName>
    <definedName name="lllllllllllllllll" localSheetId="21" hidden="1">{"Minpmon",#N/A,FALSE,"Monthinput"}</definedName>
    <definedName name="lllllllllllllllll" localSheetId="22" hidden="1">{"Minpmon",#N/A,FALSE,"Monthinput"}</definedName>
    <definedName name="lllllllllllllllll" localSheetId="23" hidden="1">{"Minpmon",#N/A,FALSE,"Monthinput"}</definedName>
    <definedName name="lllllllllllllllll" hidden="1">{"Minpmon",#N/A,FALSE,"Monthinput"}</definedName>
    <definedName name="LP">[7]Q3!$E$19:$AH$19</definedName>
    <definedName name="lpopoiuo" localSheetId="3" hidden="1">{"Tab1",#N/A,FALSE,"P";"Tab2",#N/A,FALSE,"P"}</definedName>
    <definedName name="lpopoiuo" localSheetId="21" hidden="1">{"Tab1",#N/A,FALSE,"P";"Tab2",#N/A,FALSE,"P"}</definedName>
    <definedName name="lpopoiuo" localSheetId="22" hidden="1">{"Tab1",#N/A,FALSE,"P";"Tab2",#N/A,FALSE,"P"}</definedName>
    <definedName name="lpopoiuo" localSheetId="23" hidden="1">{"Tab1",#N/A,FALSE,"P";"Tab2",#N/A,FALSE,"P"}</definedName>
    <definedName name="lpopoiuo" hidden="1">{"Tab1",#N/A,FALSE,"P";"Tab2",#N/A,FALSE,"P"}</definedName>
    <definedName name="LULCM">[7]Q3!$E$36:$AH$36</definedName>
    <definedName name="LUR">[7]Q3!$E$16:$AH$16</definedName>
    <definedName name="m" localSheetId="3">'CAP. V'!m</definedName>
    <definedName name="m" localSheetId="21">'V-16 '!m</definedName>
    <definedName name="m" localSheetId="22">'V-17 '!m</definedName>
    <definedName name="m" localSheetId="23">'V-18 '!m</definedName>
    <definedName name="m">[0]!m</definedName>
    <definedName name="MACROINPUT" localSheetId="3">#REF!</definedName>
    <definedName name="MACROINPUT">#REF!</definedName>
    <definedName name="mar" localSheetId="3">[6]Programa!#REF!</definedName>
    <definedName name="mar">[6]Programa!#REF!</definedName>
    <definedName name="MatrizF.4111..." localSheetId="3">[10]CSI!#REF!</definedName>
    <definedName name="MatrizF.4111...">[10]CSI!#REF!</definedName>
    <definedName name="MatrizF.4211..." localSheetId="3">[10]CSI!#REF!</definedName>
    <definedName name="MatrizF.4211...">[10]CSI!#REF!</definedName>
    <definedName name="may" localSheetId="3">[6]Programa!#REF!</definedName>
    <definedName name="may">[6]Programa!#REF!</definedName>
    <definedName name="MCV">[7]Q2!$E$63:$AH$63</definedName>
    <definedName name="MCV_B">[7]Q6!$E$157:$AH$157</definedName>
    <definedName name="MCV_B1">[7]Q6!$E$158:$AH$158</definedName>
    <definedName name="MCV_D">[7]Q7!$E$58:$AH$58</definedName>
    <definedName name="MCV_D1">[7]Q7!$E$59:$AH$59</definedName>
    <definedName name="MCV_N">[12]Q1!$E$57:$AH$57</definedName>
    <definedName name="MCV_N1">[12]Q1!$E$58:$AH$58</definedName>
    <definedName name="mineria">[27]PONDRAMA!$C$14</definedName>
    <definedName name="mineria2">[27]PONDRAMA!$C$12</definedName>
    <definedName name="mmfkjfj" localSheetId="3" hidden="1">{"Tab1",#N/A,FALSE,"P";"Tab2",#N/A,FALSE,"P"}</definedName>
    <definedName name="mmfkjfj" localSheetId="21" hidden="1">{"Tab1",#N/A,FALSE,"P";"Tab2",#N/A,FALSE,"P"}</definedName>
    <definedName name="mmfkjfj" localSheetId="22" hidden="1">{"Tab1",#N/A,FALSE,"P";"Tab2",#N/A,FALSE,"P"}</definedName>
    <definedName name="mmfkjfj" localSheetId="23" hidden="1">{"Tab1",#N/A,FALSE,"P";"Tab2",#N/A,FALSE,"P"}</definedName>
    <definedName name="mmfkjfj" hidden="1">{"Tab1",#N/A,FALSE,"P";"Tab2",#N/A,FALSE,"P"}</definedName>
    <definedName name="mmm" localSheetId="3" hidden="1">{"Riqfin97",#N/A,FALSE,"Tran";"Riqfinpro",#N/A,FALSE,"Tran"}</definedName>
    <definedName name="mmm" localSheetId="21" hidden="1">{"Riqfin97",#N/A,FALSE,"Tran";"Riqfinpro",#N/A,FALSE,"Tran"}</definedName>
    <definedName name="mmm" localSheetId="22" hidden="1">{"Riqfin97",#N/A,FALSE,"Tran";"Riqfinpro",#N/A,FALSE,"Tran"}</definedName>
    <definedName name="mmm" localSheetId="23" hidden="1">{"Riqfin97",#N/A,FALSE,"Tran";"Riqfinpro",#N/A,FALSE,"Tran"}</definedName>
    <definedName name="mmm" hidden="1">{"Riqfin97",#N/A,FALSE,"Tran";"Riqfinpro",#N/A,FALSE,"Tran"}</definedName>
    <definedName name="mmmm" localSheetId="3" hidden="1">{"Tab1",#N/A,FALSE,"P";"Tab2",#N/A,FALSE,"P"}</definedName>
    <definedName name="mmmm" localSheetId="21" hidden="1">{"Tab1",#N/A,FALSE,"P";"Tab2",#N/A,FALSE,"P"}</definedName>
    <definedName name="mmmm" localSheetId="22" hidden="1">{"Tab1",#N/A,FALSE,"P";"Tab2",#N/A,FALSE,"P"}</definedName>
    <definedName name="mmmm" localSheetId="23" hidden="1">{"Tab1",#N/A,FALSE,"P";"Tab2",#N/A,FALSE,"P"}</definedName>
    <definedName name="mmmm" hidden="1">{"Tab1",#N/A,FALSE,"P";"Tab2",#N/A,FALSE,"P"}</definedName>
    <definedName name="mmmmm" localSheetId="3" hidden="1">{"Riqfin97",#N/A,FALSE,"Tran";"Riqfinpro",#N/A,FALSE,"Tran"}</definedName>
    <definedName name="mmmmm" localSheetId="21" hidden="1">{"Riqfin97",#N/A,FALSE,"Tran";"Riqfinpro",#N/A,FALSE,"Tran"}</definedName>
    <definedName name="mmmmm" localSheetId="22" hidden="1">{"Riqfin97",#N/A,FALSE,"Tran";"Riqfinpro",#N/A,FALSE,"Tran"}</definedName>
    <definedName name="mmmmm" localSheetId="23" hidden="1">{"Riqfin97",#N/A,FALSE,"Tran";"Riqfinpro",#N/A,FALSE,"Tran"}</definedName>
    <definedName name="mmmmm" hidden="1">{"Riqfin97",#N/A,FALSE,"Tran";"Riqfinpro",#N/A,FALSE,"Tran"}</definedName>
    <definedName name="mmmmmmmmm" localSheetId="3" hidden="1">{"Riqfin97",#N/A,FALSE,"Tran";"Riqfinpro",#N/A,FALSE,"Tran"}</definedName>
    <definedName name="mmmmmmmmm" localSheetId="21" hidden="1">{"Riqfin97",#N/A,FALSE,"Tran";"Riqfinpro",#N/A,FALSE,"Tran"}</definedName>
    <definedName name="mmmmmmmmm" localSheetId="22" hidden="1">{"Riqfin97",#N/A,FALSE,"Tran";"Riqfinpro",#N/A,FALSE,"Tran"}</definedName>
    <definedName name="mmmmmmmmm" localSheetId="23" hidden="1">{"Riqfin97",#N/A,FALSE,"Tran";"Riqfinpro",#N/A,FALSE,"Tran"}</definedName>
    <definedName name="mmmmmmmmm" hidden="1">{"Riqfin97",#N/A,FALSE,"Tran";"Riqfinpro",#N/A,FALSE,"Tran"}</definedName>
    <definedName name="mncncn" localSheetId="3" hidden="1">{"Tab1",#N/A,FALSE,"P";"Tab2",#N/A,FALSE,"P"}</definedName>
    <definedName name="mncncn" localSheetId="21" hidden="1">{"Tab1",#N/A,FALSE,"P";"Tab2",#N/A,FALSE,"P"}</definedName>
    <definedName name="mncncn" localSheetId="22" hidden="1">{"Tab1",#N/A,FALSE,"P";"Tab2",#N/A,FALSE,"P"}</definedName>
    <definedName name="mncncn" localSheetId="23" hidden="1">{"Tab1",#N/A,FALSE,"P";"Tab2",#N/A,FALSE,"P"}</definedName>
    <definedName name="mncncn" hidden="1">{"Tab1",#N/A,FALSE,"P";"Tab2",#N/A,FALSE,"P"}</definedName>
    <definedName name="MONO1212" localSheetId="3">#REF!</definedName>
    <definedName name="MONO1212">#REF!</definedName>
    <definedName name="MS_BCA_GDP">[7]Micro!$E$27:$AH$27</definedName>
    <definedName name="MS_BMG">[7]Micro!$E$29:$AH$29</definedName>
    <definedName name="MS_BXG">[7]Micro!$E$28:$AH$28</definedName>
    <definedName name="MS_GCB_NGDP">[7]Micro!$E$19:$AH$19</definedName>
    <definedName name="MS_GGB_NGDP">[7]Micro!$E$20:$AH$20</definedName>
    <definedName name="MS_LUR">[7]Micro!$E$15:$AH$15</definedName>
    <definedName name="MS_NGDP">[7]Micro!$E$12:$AH$12</definedName>
    <definedName name="MS_NGDP_RG">[7]Micro!$E$9:$AH$9</definedName>
    <definedName name="MS_PCPIG">[7]Micro!$E$16:$AH$16</definedName>
    <definedName name="MS_TMG_RPCH">[7]Micro!$E$24:$AH$24</definedName>
    <definedName name="MS_TXG_RPCH">[7]Micro!$E$23:$AH$23</definedName>
    <definedName name="MS_TXGM_DPCH" localSheetId="3">[7]Micro!#REF!</definedName>
    <definedName name="MS_TXGM_DPCH">[7]Micro!#REF!</definedName>
    <definedName name="mte" localSheetId="3" hidden="1">{"Riqfin97",#N/A,FALSE,"Tran";"Riqfinpro",#N/A,FALSE,"Tran"}</definedName>
    <definedName name="mte" localSheetId="21" hidden="1">{"Riqfin97",#N/A,FALSE,"Tran";"Riqfinpro",#N/A,FALSE,"Tran"}</definedName>
    <definedName name="mte" localSheetId="22" hidden="1">{"Riqfin97",#N/A,FALSE,"Tran";"Riqfinpro",#N/A,FALSE,"Tran"}</definedName>
    <definedName name="mte" localSheetId="23" hidden="1">{"Riqfin97",#N/A,FALSE,"Tran";"Riqfinpro",#N/A,FALSE,"Tran"}</definedName>
    <definedName name="mte" hidden="1">{"Riqfin97",#N/A,FALSE,"Tran";"Riqfinpro",#N/A,FALSE,"Tran"}</definedName>
    <definedName name="n" localSheetId="3" hidden="1">{"Minpmon",#N/A,FALSE,"Monthinput"}</definedName>
    <definedName name="n" localSheetId="21" hidden="1">{"Minpmon",#N/A,FALSE,"Monthinput"}</definedName>
    <definedName name="n" localSheetId="22" hidden="1">{"Minpmon",#N/A,FALSE,"Monthinput"}</definedName>
    <definedName name="n" localSheetId="23" hidden="1">{"Minpmon",#N/A,FALSE,"Monthinput"}</definedName>
    <definedName name="n" hidden="1">{"Minpmon",#N/A,FALSE,"Monthinput"}</definedName>
    <definedName name="nacional">'[8]Indicadores basicos'!$A$1:$V$28</definedName>
    <definedName name="names" localSheetId="3">#REF!</definedName>
    <definedName name="names">#REF!</definedName>
    <definedName name="NAMES_A" localSheetId="3">#REF!</definedName>
    <definedName name="NAMES_A">#REF!</definedName>
    <definedName name="NC_R">[12]Q1!$E$8:$AH$8</definedName>
    <definedName name="NCG">[7]Q2!$E$8:$AH$8</definedName>
    <definedName name="NCG_R">[12]Q1!$E$11:$AH$11</definedName>
    <definedName name="NCP">[7]Q2!$E$11:$AH$11</definedName>
    <definedName name="NCP_R">[12]Q1!$E$14:$AH$14</definedName>
    <definedName name="NFB_R">[12]Q1!$E$29:$AH$29</definedName>
    <definedName name="NFB_R_GDP">[12]Q1!$E$30:$AH$30</definedName>
    <definedName name="NFI">[7]Q2!$E$20:$AH$20</definedName>
    <definedName name="NFI_R">[12]Q1!$E$23:$AH$23</definedName>
    <definedName name="NFIG">[7]Q2!$E$23:$AH$23</definedName>
    <definedName name="NFIP">[7]Q2!$E$26:$AH$26</definedName>
    <definedName name="NGDP">[7]Q2!$E$47:$AH$47</definedName>
    <definedName name="NGDP_D">[7]Q3!$E$22:$AH$22</definedName>
    <definedName name="NGDP_D.ARQ" localSheetId="3">#REF!</definedName>
    <definedName name="NGDP_D.ARQ">#REF!</definedName>
    <definedName name="NGDP_D.Q" localSheetId="3">#REF!</definedName>
    <definedName name="NGDP_D.Q">#REF!</definedName>
    <definedName name="NGDP_D.YOY" localSheetId="3">#REF!</definedName>
    <definedName name="NGDP_D.YOY">#REF!</definedName>
    <definedName name="NGDP_DG">[7]Q3!$E$23:$AH$23</definedName>
    <definedName name="NGDP_R">[12]Q1!$E$50:$AH$50</definedName>
    <definedName name="NGDP_R.ARQ" localSheetId="3">#REF!</definedName>
    <definedName name="NGDP_R.ARQ">#REF!</definedName>
    <definedName name="NGDP_R.Q" localSheetId="3">#REF!</definedName>
    <definedName name="NGDP_R.Q">#REF!</definedName>
    <definedName name="NGDP_R.YOY" localSheetId="3">#REF!</definedName>
    <definedName name="NGDP_R.YOY">#REF!</definedName>
    <definedName name="NGDP_RG">[12]Q1!$E$51:$AH$51</definedName>
    <definedName name="NGS">[7]Q2!$E$50:$AH$50</definedName>
    <definedName name="NGS_NGDP">[7]Q2!$E$51:$AH$51</definedName>
    <definedName name="NGSG">[7]Q2!$E$53:$AH$53</definedName>
    <definedName name="NGSP">[7]Q2!$E$56:$AH$56</definedName>
    <definedName name="NI">[7]Q2!$E$14:$AH$14</definedName>
    <definedName name="NI_GDP">[7]Q2!$E$16:$AH$16</definedName>
    <definedName name="NI_NGDP">[7]Q2!$E$16:$AH$16</definedName>
    <definedName name="NI_R">[12]Q1!$E$17:$AH$17</definedName>
    <definedName name="NINV">[7]Q2!$E$18:$AH$18</definedName>
    <definedName name="NINV_R">[12]Q1!$E$20:$AH$20</definedName>
    <definedName name="NINV_R_GDP">[12]Q1!$E$21:$AH$21</definedName>
    <definedName name="nknlkjn" localSheetId="3" hidden="1">{"Tab1",#N/A,FALSE,"P";"Tab2",#N/A,FALSE,"P"}</definedName>
    <definedName name="nknlkjn" localSheetId="21" hidden="1">{"Tab1",#N/A,FALSE,"P";"Tab2",#N/A,FALSE,"P"}</definedName>
    <definedName name="nknlkjn" localSheetId="22" hidden="1">{"Tab1",#N/A,FALSE,"P";"Tab2",#N/A,FALSE,"P"}</definedName>
    <definedName name="nknlkjn" localSheetId="23" hidden="1">{"Tab1",#N/A,FALSE,"P";"Tab2",#N/A,FALSE,"P"}</definedName>
    <definedName name="nknlkjn" hidden="1">{"Tab1",#N/A,FALSE,"P";"Tab2",#N/A,FALSE,"P"}</definedName>
    <definedName name="NM">[7]Q2!$E$38:$AH$38</definedName>
    <definedName name="NM_R">[12]Q1!$E$41:$AH$41</definedName>
    <definedName name="NMG">[7]Q2!$E$41:$AH$41</definedName>
    <definedName name="NMG_R">[12]Q1!$E$44:$AH$44</definedName>
    <definedName name="NMG_RG">[12]Q1!$E$45:$AH$45</definedName>
    <definedName name="NMS">[7]Q2!$E$44:$AH$44</definedName>
    <definedName name="NMS_R">[12]Q1!$E$47:$AH$47</definedName>
    <definedName name="nn" localSheetId="3" hidden="1">{"Riqfin97",#N/A,FALSE,"Tran";"Riqfinpro",#N/A,FALSE,"Tran"}</definedName>
    <definedName name="nn" localSheetId="21" hidden="1">{"Riqfin97",#N/A,FALSE,"Tran";"Riqfinpro",#N/A,FALSE,"Tran"}</definedName>
    <definedName name="nn" localSheetId="22" hidden="1">{"Riqfin97",#N/A,FALSE,"Tran";"Riqfinpro",#N/A,FALSE,"Tran"}</definedName>
    <definedName name="nn" localSheetId="23" hidden="1">{"Riqfin97",#N/A,FALSE,"Tran";"Riqfinpro",#N/A,FALSE,"Tran"}</definedName>
    <definedName name="nn" hidden="1">{"Riqfin97",#N/A,FALSE,"Tran";"Riqfinpro",#N/A,FALSE,"Tran"}</definedName>
    <definedName name="nnn" localSheetId="3">'CAP. V'!nnn</definedName>
    <definedName name="nnn" localSheetId="21">'V-16 '!nnn</definedName>
    <definedName name="nnn" localSheetId="22">'V-17 '!nnn</definedName>
    <definedName name="nnn" localSheetId="23">'V-18 '!nnn</definedName>
    <definedName name="nnn">[0]!nnn</definedName>
    <definedName name="nnnnn" localSheetId="3">'CAP. V'!nnnnn</definedName>
    <definedName name="nnnnn" localSheetId="21">'V-16 '!nnnnn</definedName>
    <definedName name="nnnnn" localSheetId="22">'V-17 '!nnnnn</definedName>
    <definedName name="nnnnn" localSheetId="23">'V-18 '!nnnnn</definedName>
    <definedName name="nnnnn">[0]!nnnnn</definedName>
    <definedName name="nnnnnnnnnn" localSheetId="3" hidden="1">{"Minpmon",#N/A,FALSE,"Monthinput"}</definedName>
    <definedName name="nnnnnnnnnn" localSheetId="21" hidden="1">{"Minpmon",#N/A,FALSE,"Monthinput"}</definedName>
    <definedName name="nnnnnnnnnn" localSheetId="22" hidden="1">{"Minpmon",#N/A,FALSE,"Monthinput"}</definedName>
    <definedName name="nnnnnnnnnn" localSheetId="23" hidden="1">{"Minpmon",#N/A,FALSE,"Monthinput"}</definedName>
    <definedName name="nnnnnnnnnn" hidden="1">{"Minpmon",#N/A,FALSE,"Monthinput"}</definedName>
    <definedName name="nnnnnnnnnnnn" localSheetId="3" hidden="1">{"Riqfin97",#N/A,FALSE,"Tran";"Riqfinpro",#N/A,FALSE,"Tran"}</definedName>
    <definedName name="nnnnnnnnnnnn" localSheetId="21" hidden="1">{"Riqfin97",#N/A,FALSE,"Tran";"Riqfinpro",#N/A,FALSE,"Tran"}</definedName>
    <definedName name="nnnnnnnnnnnn" localSheetId="22" hidden="1">{"Riqfin97",#N/A,FALSE,"Tran";"Riqfinpro",#N/A,FALSE,"Tran"}</definedName>
    <definedName name="nnnnnnnnnnnn" localSheetId="23" hidden="1">{"Riqfin97",#N/A,FALSE,"Tran";"Riqfinpro",#N/A,FALSE,"Tran"}</definedName>
    <definedName name="nnnnnnnnnnnn" hidden="1">{"Riqfin97",#N/A,FALSE,"Tran";"Riqfinpro",#N/A,FALSE,"Tran"}</definedName>
    <definedName name="NTDD_R">[12]Q1!$E$26:$AH$26</definedName>
    <definedName name="NTDD_R.ARQ" localSheetId="3">#REF!</definedName>
    <definedName name="NTDD_R.ARQ">#REF!</definedName>
    <definedName name="NTDD_R.Q" localSheetId="3">#REF!</definedName>
    <definedName name="NTDD_R.Q">#REF!</definedName>
    <definedName name="NTDD_R.YOY" localSheetId="3">#REF!</definedName>
    <definedName name="NTDD_R.YOY">#REF!</definedName>
    <definedName name="NTDD_RG">[12]Q1!$E$27:$AH$27</definedName>
    <definedName name="NX">[7]Q2!$E$29:$AH$29</definedName>
    <definedName name="NX_R">[12]Q1!$E$32:$AH$32</definedName>
    <definedName name="NXG">[7]Q2!$E$32:$AH$32</definedName>
    <definedName name="NXG_R">[12]Q1!$E$35:$AH$35</definedName>
    <definedName name="NXG_RG">[12]Q1!$E$36:$AH$36</definedName>
    <definedName name="NXS">[7]Q2!$E$35:$AH$35</definedName>
    <definedName name="NXS_R">[12]Q1!$E$38:$AH$38</definedName>
    <definedName name="OnShow" localSheetId="3">'CAP. V'!OnShow</definedName>
    <definedName name="OnShow" localSheetId="21">'V-16 '!OnShow</definedName>
    <definedName name="OnShow" localSheetId="22">'V-17 '!OnShow</definedName>
    <definedName name="OnShow" localSheetId="23">'V-18 '!OnShow</definedName>
    <definedName name="OnShow">[0]!OnShow</definedName>
    <definedName name="oo" localSheetId="3" hidden="1">{"Riqfin97",#N/A,FALSE,"Tran";"Riqfinpro",#N/A,FALSE,"Tran"}</definedName>
    <definedName name="oo" localSheetId="21" hidden="1">{"Riqfin97",#N/A,FALSE,"Tran";"Riqfinpro",#N/A,FALSE,"Tran"}</definedName>
    <definedName name="oo" localSheetId="22" hidden="1">{"Riqfin97",#N/A,FALSE,"Tran";"Riqfinpro",#N/A,FALSE,"Tran"}</definedName>
    <definedName name="oo" localSheetId="23" hidden="1">{"Riqfin97",#N/A,FALSE,"Tran";"Riqfinpro",#N/A,FALSE,"Tran"}</definedName>
    <definedName name="oo" hidden="1">{"Riqfin97",#N/A,FALSE,"Tran";"Riqfinpro",#N/A,FALSE,"Tran"}</definedName>
    <definedName name="ooo" localSheetId="3" hidden="1">{"Tab1",#N/A,FALSE,"P";"Tab2",#N/A,FALSE,"P"}</definedName>
    <definedName name="ooo" localSheetId="21" hidden="1">{"Tab1",#N/A,FALSE,"P";"Tab2",#N/A,FALSE,"P"}</definedName>
    <definedName name="ooo" localSheetId="22" hidden="1">{"Tab1",#N/A,FALSE,"P";"Tab2",#N/A,FALSE,"P"}</definedName>
    <definedName name="ooo" localSheetId="23" hidden="1">{"Tab1",#N/A,FALSE,"P";"Tab2",#N/A,FALSE,"P"}</definedName>
    <definedName name="ooo" hidden="1">{"Tab1",#N/A,FALSE,"P";"Tab2",#N/A,FALSE,"P"}</definedName>
    <definedName name="oooo" localSheetId="3" hidden="1">{"Tab1",#N/A,FALSE,"P";"Tab2",#N/A,FALSE,"P"}</definedName>
    <definedName name="oooo" localSheetId="21" hidden="1">{"Tab1",#N/A,FALSE,"P";"Tab2",#N/A,FALSE,"P"}</definedName>
    <definedName name="oooo" localSheetId="22" hidden="1">{"Tab1",#N/A,FALSE,"P";"Tab2",#N/A,FALSE,"P"}</definedName>
    <definedName name="oooo" localSheetId="23" hidden="1">{"Tab1",#N/A,FALSE,"P";"Tab2",#N/A,FALSE,"P"}</definedName>
    <definedName name="oooo" hidden="1">{"Tab1",#N/A,FALSE,"P";"Tab2",#N/A,FALSE,"P"}</definedName>
    <definedName name="opu" localSheetId="3" hidden="1">{"Riqfin97",#N/A,FALSE,"Tran";"Riqfinpro",#N/A,FALSE,"Tran"}</definedName>
    <definedName name="opu" localSheetId="21" hidden="1">{"Riqfin97",#N/A,FALSE,"Tran";"Riqfinpro",#N/A,FALSE,"Tran"}</definedName>
    <definedName name="opu" localSheetId="22" hidden="1">{"Riqfin97",#N/A,FALSE,"Tran";"Riqfinpro",#N/A,FALSE,"Tran"}</definedName>
    <definedName name="opu" localSheetId="23" hidden="1">{"Riqfin97",#N/A,FALSE,"Tran";"Riqfinpro",#N/A,FALSE,"Tran"}</definedName>
    <definedName name="opu" hidden="1">{"Riqfin97",#N/A,FALSE,"Tran";"Riqfinpro",#N/A,FALSE,"Tran"}</definedName>
    <definedName name="otros2000" localSheetId="3">#REF!</definedName>
    <definedName name="otros2000">#REF!</definedName>
    <definedName name="otros2001" localSheetId="3">#REF!</definedName>
    <definedName name="otros2001">#REF!</definedName>
    <definedName name="otros2002" localSheetId="3">#REF!</definedName>
    <definedName name="otros2002">#REF!</definedName>
    <definedName name="otros2003" localSheetId="3">#REF!</definedName>
    <definedName name="otros2003">#REF!</definedName>
    <definedName name="otros98" localSheetId="3">[6]Programa!#REF!</definedName>
    <definedName name="otros98">[6]Programa!#REF!</definedName>
    <definedName name="otros98j" localSheetId="3">[6]Programa!#REF!</definedName>
    <definedName name="otros98j">[6]Programa!#REF!</definedName>
    <definedName name="otros98s" localSheetId="3">#REF!</definedName>
    <definedName name="otros98s">#REF!</definedName>
    <definedName name="otros99" localSheetId="3">#REF!</definedName>
    <definedName name="otros99">#REF!</definedName>
    <definedName name="p" localSheetId="3" hidden="1">{"Riqfin97",#N/A,FALSE,"Tran";"Riqfinpro",#N/A,FALSE,"Tran"}</definedName>
    <definedName name="p" localSheetId="21" hidden="1">{"Riqfin97",#N/A,FALSE,"Tran";"Riqfinpro",#N/A,FALSE,"Tran"}</definedName>
    <definedName name="p" localSheetId="22" hidden="1">{"Riqfin97",#N/A,FALSE,"Tran";"Riqfinpro",#N/A,FALSE,"Tran"}</definedName>
    <definedName name="p" localSheetId="23" hidden="1">{"Riqfin97",#N/A,FALSE,"Tran";"Riqfinpro",#N/A,FALSE,"Tran"}</definedName>
    <definedName name="p" hidden="1">{"Riqfin97",#N/A,FALSE,"Tran";"Riqfinpro",#N/A,FALSE,"Tran"}</definedName>
    <definedName name="PAGOS" localSheetId="3">#REF!</definedName>
    <definedName name="PAGOS">#REF!</definedName>
    <definedName name="palim">[28]PONDRAMA!$C$3</definedName>
    <definedName name="palita">[29]PONDRAMA!$C$4</definedName>
    <definedName name="PARTIDA" localSheetId="3">[30]SPNF!#REF!</definedName>
    <definedName name="PARTIDA">[30]SPNF!#REF!</definedName>
    <definedName name="Path_Data" localSheetId="3">#REF!</definedName>
    <definedName name="Path_Data">#REF!</definedName>
    <definedName name="Path_System" localSheetId="3">#REF!</definedName>
    <definedName name="Path_System">#REF!</definedName>
    <definedName name="pbeb">[28]PONDRAMA!$C$4</definedName>
    <definedName name="pcal">[28]PONDRAMA!$C$9</definedName>
    <definedName name="pcau">[28]PONDRAMA!$C$14</definedName>
    <definedName name="pchBM" localSheetId="3">[7]Q6!#REF!</definedName>
    <definedName name="pchBM">[7]Q6!#REF!</definedName>
    <definedName name="pchBMG">[7]Q6!$E$27:$AH$27</definedName>
    <definedName name="pchBX" localSheetId="3">[7]Q6!#REF!</definedName>
    <definedName name="pchBX">[7]Q6!#REF!</definedName>
    <definedName name="pchBXG">[7]Q6!$E$19:$AH$19</definedName>
    <definedName name="pchNM_R">[12]Q1!$E$42:$AH$42</definedName>
    <definedName name="pchNMG_R">[12]Q1!$E$45:$AH$45</definedName>
    <definedName name="pchNX_R">[12]Q1!$E$33:$AH$33</definedName>
    <definedName name="pchNXG_R">[12]Q1!$E$36:$AH$36</definedName>
    <definedName name="PCPI">[7]Q3!$E$25:$AH$25</definedName>
    <definedName name="PCPI.ARQ" localSheetId="3">#REF!</definedName>
    <definedName name="PCPI.ARQ">#REF!</definedName>
    <definedName name="PCPI.Q" localSheetId="3">#REF!</definedName>
    <definedName name="PCPI.Q">#REF!</definedName>
    <definedName name="PCPI.YOY" localSheetId="3">#REF!</definedName>
    <definedName name="PCPI.YOY">#REF!</definedName>
    <definedName name="PCPIE">[7]Q3!$E$28:$AH$28</definedName>
    <definedName name="PCPIG">[7]Q3!$E$26:$AH$26</definedName>
    <definedName name="pcue">[28]PONDRAMA!$C$8</definedName>
    <definedName name="pder">[28]PONDRAMA!$C$12</definedName>
    <definedName name="pdiv">[28]PONDRAMA!$C$19</definedName>
    <definedName name="PERE96" localSheetId="3">#REF!</definedName>
    <definedName name="PERE96">#REF!</definedName>
    <definedName name="PEX">[14]SUPUESTOS!A$14</definedName>
    <definedName name="pib_int" localSheetId="3">#REF!</definedName>
    <definedName name="pib_int">#REF!</definedName>
    <definedName name="pib98j" localSheetId="3">[6]Programa!#REF!</definedName>
    <definedName name="pib98j">[6]Programa!#REF!</definedName>
    <definedName name="pib98s" localSheetId="3">[6]Programa!#REF!</definedName>
    <definedName name="pib98s">[6]Programa!#REF!</definedName>
    <definedName name="PIBCORD" localSheetId="3">#REF!</definedName>
    <definedName name="PIBCORD">#REF!</definedName>
    <definedName name="PIBORI" localSheetId="3">#REF!</definedName>
    <definedName name="PIBORI">#REF!</definedName>
    <definedName name="PIBORO" localSheetId="3">#REF!</definedName>
    <definedName name="PIBORO">#REF!</definedName>
    <definedName name="PIBporSECT" localSheetId="3">#REF!</definedName>
    <definedName name="PIBporSECT">#REF!</definedName>
    <definedName name="pit" localSheetId="3" hidden="1">{"Riqfin97",#N/A,FALSE,"Tran";"Riqfinpro",#N/A,FALSE,"Tran"}</definedName>
    <definedName name="pit" localSheetId="21" hidden="1">{"Riqfin97",#N/A,FALSE,"Tran";"Riqfinpro",#N/A,FALSE,"Tran"}</definedName>
    <definedName name="pit" localSheetId="22" hidden="1">{"Riqfin97",#N/A,FALSE,"Tran";"Riqfinpro",#N/A,FALSE,"Tran"}</definedName>
    <definedName name="pit" localSheetId="23" hidden="1">{"Riqfin97",#N/A,FALSE,"Tran";"Riqfinpro",#N/A,FALSE,"Tran"}</definedName>
    <definedName name="pit" hidden="1">{"Riqfin97",#N/A,FALSE,"Tran";"Riqfinpro",#N/A,FALSE,"Tran"}</definedName>
    <definedName name="plame" localSheetId="3">#REF!</definedName>
    <definedName name="plame">#REF!</definedName>
    <definedName name="plame2000" localSheetId="3">#REF!</definedName>
    <definedName name="plame2000">#REF!</definedName>
    <definedName name="plame2001" localSheetId="3">#REF!</definedName>
    <definedName name="plame2001">#REF!</definedName>
    <definedName name="plame2002" localSheetId="3">#REF!</definedName>
    <definedName name="plame2002">#REF!</definedName>
    <definedName name="plame2003" localSheetId="3">#REF!</definedName>
    <definedName name="plame2003">#REF!</definedName>
    <definedName name="plame98" localSheetId="3">[6]Programa!#REF!</definedName>
    <definedName name="plame98">[6]Programa!#REF!</definedName>
    <definedName name="plame98j" localSheetId="3">[6]Programa!#REF!</definedName>
    <definedName name="plame98j">[6]Programa!#REF!</definedName>
    <definedName name="plame98s" localSheetId="3">#REF!</definedName>
    <definedName name="plame98s">#REF!</definedName>
    <definedName name="plame99" localSheetId="3">#REF!</definedName>
    <definedName name="plame99">#REF!</definedName>
    <definedName name="plazo" localSheetId="3">#REF!</definedName>
    <definedName name="plazo">#REF!</definedName>
    <definedName name="plazo2000" localSheetId="3">#REF!</definedName>
    <definedName name="plazo2000">#REF!</definedName>
    <definedName name="plazo2001" localSheetId="3">#REF!</definedName>
    <definedName name="plazo2001">#REF!</definedName>
    <definedName name="plazo2002" localSheetId="3">#REF!</definedName>
    <definedName name="plazo2002">#REF!</definedName>
    <definedName name="plazo2003" localSheetId="3">#REF!</definedName>
    <definedName name="plazo2003">#REF!</definedName>
    <definedName name="plazo98" localSheetId="3">[6]Programa!#REF!</definedName>
    <definedName name="plazo98">[6]Programa!#REF!</definedName>
    <definedName name="plazo98j" localSheetId="3">[6]Programa!#REF!</definedName>
    <definedName name="plazo98j">[6]Programa!#REF!</definedName>
    <definedName name="plazo98s" localSheetId="3">#REF!</definedName>
    <definedName name="plazo98s">#REF!</definedName>
    <definedName name="plazo99" localSheetId="3">#REF!</definedName>
    <definedName name="plazo99">#REF!</definedName>
    <definedName name="pmad">[28]PONDRAMA!$C$10</definedName>
    <definedName name="pmaq">[28]PONDRAMA!$C$17</definedName>
    <definedName name="pmet">[28]PONDRAMA!$C$16</definedName>
    <definedName name="pmin">[31]PONDRAMA!$C$20</definedName>
    <definedName name="pmue">[28]PONDRAMA!$C$18</definedName>
    <definedName name="pnomet">[28]PONDRAMA!$C$15</definedName>
    <definedName name="pondacces" localSheetId="3">#REF!</definedName>
    <definedName name="pondacces">#REF!</definedName>
    <definedName name="pondaceite" localSheetId="3">#REF!</definedName>
    <definedName name="pondaceite">#REF!</definedName>
    <definedName name="pondadm" localSheetId="3">#REF!</definedName>
    <definedName name="pondadm">#REF!</definedName>
    <definedName name="pondagua" localSheetId="3">#REF!</definedName>
    <definedName name="pondagua">#REF!</definedName>
    <definedName name="pondazuc" localSheetId="3">#REF!</definedName>
    <definedName name="pondazuc">#REF!</definedName>
    <definedName name="pondbebidas" localSheetId="3">#REF!</definedName>
    <definedName name="pondbebidas">#REF!</definedName>
    <definedName name="pondcalzado" localSheetId="3">#REF!</definedName>
    <definedName name="pondcalzado">#REF!</definedName>
    <definedName name="pondcarne" localSheetId="3">#REF!</definedName>
    <definedName name="pondcarne">#REF!</definedName>
    <definedName name="pondcereal" localSheetId="3">#REF!</definedName>
    <definedName name="pondcereal">#REF!</definedName>
    <definedName name="pondcomida" localSheetId="3">#REF!</definedName>
    <definedName name="pondcomida">#REF!</definedName>
    <definedName name="pondcomunic" localSheetId="3">#REF!</definedName>
    <definedName name="pondcomunic">#REF!</definedName>
    <definedName name="pondeqaccesp" localSheetId="3">#REF!</definedName>
    <definedName name="pondeqaccesp">#REF!</definedName>
    <definedName name="pondfruta" localSheetId="3">#REF!</definedName>
    <definedName name="pondfruta">#REF!</definedName>
    <definedName name="pondleche" localSheetId="3">#REF!</definedName>
    <definedName name="pondleche">#REF!</definedName>
    <definedName name="pondmant" localSheetId="3">#REF!</definedName>
    <definedName name="pondmant">#REF!</definedName>
    <definedName name="pondmatest" localSheetId="3">#REF!</definedName>
    <definedName name="pondmatest">#REF!</definedName>
    <definedName name="pondmatric" localSheetId="3">#REF!</definedName>
    <definedName name="pondmatric">#REF!</definedName>
    <definedName name="pondmedic" localSheetId="3">#REF!</definedName>
    <definedName name="pondmedic">#REF!</definedName>
    <definedName name="pondmuebles" localSheetId="3">#REF!</definedName>
    <definedName name="pondmuebles">#REF!</definedName>
    <definedName name="pondnoclas" localSheetId="3">#REF!</definedName>
    <definedName name="pondnoclas">#REF!</definedName>
    <definedName name="pondprenda" localSheetId="3">#REF!</definedName>
    <definedName name="pondprenda">#REF!</definedName>
    <definedName name="pondrepar" localSheetId="3">#REF!</definedName>
    <definedName name="pondrepar">#REF!</definedName>
    <definedName name="pondserv" localSheetId="3">#REF!</definedName>
    <definedName name="pondserv">#REF!</definedName>
    <definedName name="pondservesp" localSheetId="3">#REF!</definedName>
    <definedName name="pondservesp">#REF!</definedName>
    <definedName name="pondservhogar" localSheetId="3">#REF!</definedName>
    <definedName name="pondservhogar">#REF!</definedName>
    <definedName name="pondservsalud" localSheetId="3">#REF!</definedName>
    <definedName name="pondservsalud">#REF!</definedName>
    <definedName name="pondtransp" localSheetId="3">#REF!</definedName>
    <definedName name="pondtransp">#REF!</definedName>
    <definedName name="pondusoper" localSheetId="3">#REF!</definedName>
    <definedName name="pondusoper">#REF!</definedName>
    <definedName name="posnet2" localSheetId="3">#REF!</definedName>
    <definedName name="posnet2">#REF!</definedName>
    <definedName name="pp" localSheetId="3" hidden="1">{"Riqfin97",#N/A,FALSE,"Tran";"Riqfinpro",#N/A,FALSE,"Tran"}</definedName>
    <definedName name="pp" localSheetId="21" hidden="1">{"Riqfin97",#N/A,FALSE,"Tran";"Riqfinpro",#N/A,FALSE,"Tran"}</definedName>
    <definedName name="pp" localSheetId="22" hidden="1">{"Riqfin97",#N/A,FALSE,"Tran";"Riqfinpro",#N/A,FALSE,"Tran"}</definedName>
    <definedName name="pp" localSheetId="23" hidden="1">{"Riqfin97",#N/A,FALSE,"Tran";"Riqfinpro",#N/A,FALSE,"Tran"}</definedName>
    <definedName name="pp" hidden="1">{"Riqfin97",#N/A,FALSE,"Tran";"Riqfinpro",#N/A,FALSE,"Tran"}</definedName>
    <definedName name="ppap">[28]PONDRAMA!$C$11</definedName>
    <definedName name="ppp" localSheetId="3" hidden="1">{"Riqfin97",#N/A,FALSE,"Tran";"Riqfinpro",#N/A,FALSE,"Tran"}</definedName>
    <definedName name="ppp" localSheetId="21" hidden="1">{"Riqfin97",#N/A,FALSE,"Tran";"Riqfinpro",#N/A,FALSE,"Tran"}</definedName>
    <definedName name="ppp" localSheetId="22" hidden="1">{"Riqfin97",#N/A,FALSE,"Tran";"Riqfinpro",#N/A,FALSE,"Tran"}</definedName>
    <definedName name="ppp" localSheetId="23" hidden="1">{"Riqfin97",#N/A,FALSE,"Tran";"Riqfinpro",#N/A,FALSE,"Tran"}</definedName>
    <definedName name="ppp" hidden="1">{"Riqfin97",#N/A,FALSE,"Tran";"Riqfinpro",#N/A,FALSE,"Tran"}</definedName>
    <definedName name="pppppp" localSheetId="3" hidden="1">{"Riqfin97",#N/A,FALSE,"Tran";"Riqfinpro",#N/A,FALSE,"Tran"}</definedName>
    <definedName name="pppppp" localSheetId="21" hidden="1">{"Riqfin97",#N/A,FALSE,"Tran";"Riqfinpro",#N/A,FALSE,"Tran"}</definedName>
    <definedName name="pppppp" localSheetId="22" hidden="1">{"Riqfin97",#N/A,FALSE,"Tran";"Riqfinpro",#N/A,FALSE,"Tran"}</definedName>
    <definedName name="pppppp" localSheetId="23" hidden="1">{"Riqfin97",#N/A,FALSE,"Tran";"Riqfinpro",#N/A,FALSE,"Tran"}</definedName>
    <definedName name="pppppp" hidden="1">{"Riqfin97",#N/A,FALSE,"Tran";"Riqfinpro",#N/A,FALSE,"Tran"}</definedName>
    <definedName name="PPPWGT">[7]Q2!$E$65:$AH$65</definedName>
    <definedName name="pqui">[28]PONDRAMA!$C$13</definedName>
    <definedName name="PRICES" localSheetId="3">#REF!</definedName>
    <definedName name="PRICES">#REF!</definedName>
    <definedName name="PrintThis_Links">[7]Links!$A$1:$F$33</definedName>
    <definedName name="PRIV0" localSheetId="3">[32]ASSUMPTIONS!#REF!</definedName>
    <definedName name="PRIV0">[32]ASSUMPTIONS!#REF!</definedName>
    <definedName name="PRIV00" localSheetId="3">[32]ASSUMPTIONS!#REF!</definedName>
    <definedName name="PRIV00">[32]ASSUMPTIONS!#REF!</definedName>
    <definedName name="priv1" localSheetId="3">#REF!</definedName>
    <definedName name="priv1">#REF!</definedName>
    <definedName name="PRIV11" localSheetId="3">[32]ASSUMPTIONS!#REF!</definedName>
    <definedName name="PRIV11">[32]ASSUMPTIONS!#REF!</definedName>
    <definedName name="priv2" localSheetId="3">#REF!</definedName>
    <definedName name="priv2">#REF!</definedName>
    <definedName name="PRIV22" localSheetId="3">[32]ASSUMPTIONS!#REF!</definedName>
    <definedName name="PRIV22">[32]ASSUMPTIONS!#REF!</definedName>
    <definedName name="PRIV3" localSheetId="3">[32]ASSUMPTIONS!#REF!</definedName>
    <definedName name="PRIV3">[32]ASSUMPTIONS!#REF!</definedName>
    <definedName name="PRIV33" localSheetId="3">[32]ASSUMPTIONS!#REF!</definedName>
    <definedName name="PRIV33">[32]ASSUMPTIONS!#REF!</definedName>
    <definedName name="progra" localSheetId="3">#REF!</definedName>
    <definedName name="progra">#REF!</definedName>
    <definedName name="ptab">[28]PONDRAMA!$C$5</definedName>
    <definedName name="ptab.">[33]PONDRAMA!$C$5</definedName>
    <definedName name="ptex">[28]PONDRAMA!$C$6</definedName>
    <definedName name="PUBL00" localSheetId="3">[32]ASSUMPTIONS!#REF!</definedName>
    <definedName name="PUBL00">[32]ASSUMPTIONS!#REF!</definedName>
    <definedName name="PUBL11" localSheetId="3">[32]ASSUMPTIONS!#REF!</definedName>
    <definedName name="PUBL11">[32]ASSUMPTIONS!#REF!</definedName>
    <definedName name="PUBL2" localSheetId="3">[32]ASSUMPTIONS!#REF!</definedName>
    <definedName name="PUBL2">[32]ASSUMPTIONS!#REF!</definedName>
    <definedName name="PUBL22" localSheetId="3">[32]ASSUMPTIONS!#REF!</definedName>
    <definedName name="PUBL22">[32]ASSUMPTIONS!#REF!</definedName>
    <definedName name="PUBL33" localSheetId="3">[32]ASSUMPTIONS!#REF!</definedName>
    <definedName name="PUBL33">[32]ASSUMPTIONS!#REF!</definedName>
    <definedName name="PUBL5" localSheetId="3">[32]ASSUMPTIONS!#REF!</definedName>
    <definedName name="PUBL5">[32]ASSUMPTIONS!#REF!</definedName>
    <definedName name="PUBL55" localSheetId="3">[32]ASSUMPTIONS!#REF!</definedName>
    <definedName name="PUBL55">[32]ASSUMPTIONS!#REF!</definedName>
    <definedName name="PUBL6" localSheetId="3">[32]ASSUMPTIONS!#REF!</definedName>
    <definedName name="PUBL6">[32]ASSUMPTIONS!#REF!</definedName>
    <definedName name="PUBL66" localSheetId="3">[32]ASSUMPTIONS!#REF!</definedName>
    <definedName name="PUBL66">[32]ASSUMPTIONS!#REF!</definedName>
    <definedName name="pves">[28]PONDRAMA!$C$7</definedName>
    <definedName name="qaz" localSheetId="3" hidden="1">{"Tab1",#N/A,FALSE,"P";"Tab2",#N/A,FALSE,"P"}</definedName>
    <definedName name="qaz" localSheetId="21" hidden="1">{"Tab1",#N/A,FALSE,"P";"Tab2",#N/A,FALSE,"P"}</definedName>
    <definedName name="qaz" localSheetId="22" hidden="1">{"Tab1",#N/A,FALSE,"P";"Tab2",#N/A,FALSE,"P"}</definedName>
    <definedName name="qaz" localSheetId="23" hidden="1">{"Tab1",#N/A,FALSE,"P";"Tab2",#N/A,FALSE,"P"}</definedName>
    <definedName name="qaz" hidden="1">{"Tab1",#N/A,FALSE,"P";"Tab2",#N/A,FALSE,"P"}</definedName>
    <definedName name="qer" localSheetId="3" hidden="1">{"Tab1",#N/A,FALSE,"P";"Tab2",#N/A,FALSE,"P"}</definedName>
    <definedName name="qer" localSheetId="21" hidden="1">{"Tab1",#N/A,FALSE,"P";"Tab2",#N/A,FALSE,"P"}</definedName>
    <definedName name="qer" localSheetId="22" hidden="1">{"Tab1",#N/A,FALSE,"P";"Tab2",#N/A,FALSE,"P"}</definedName>
    <definedName name="qer" localSheetId="23" hidden="1">{"Tab1",#N/A,FALSE,"P";"Tab2",#N/A,FALSE,"P"}</definedName>
    <definedName name="qer" hidden="1">{"Tab1",#N/A,FALSE,"P";"Tab2",#N/A,FALSE,"P"}</definedName>
    <definedName name="qq" localSheetId="3" hidden="1">'[26]J(Priv.Cap)'!#REF!</definedName>
    <definedName name="qq" hidden="1">'[26]J(Priv.Cap)'!#REF!</definedName>
    <definedName name="qqqqq" localSheetId="3" hidden="1">{"Minpmon",#N/A,FALSE,"Monthinput"}</definedName>
    <definedName name="qqqqq" localSheetId="21" hidden="1">{"Minpmon",#N/A,FALSE,"Monthinput"}</definedName>
    <definedName name="qqqqq" localSheetId="22" hidden="1">{"Minpmon",#N/A,FALSE,"Monthinput"}</definedName>
    <definedName name="qqqqq" localSheetId="23" hidden="1">{"Minpmon",#N/A,FALSE,"Monthinput"}</definedName>
    <definedName name="qqqqq" hidden="1">{"Minpmon",#N/A,FALSE,"Monthinput"}</definedName>
    <definedName name="qqqqqqqqqqqqq" localSheetId="3" hidden="1">{"Tab1",#N/A,FALSE,"P";"Tab2",#N/A,FALSE,"P"}</definedName>
    <definedName name="qqqqqqqqqqqqq" localSheetId="21" hidden="1">{"Tab1",#N/A,FALSE,"P";"Tab2",#N/A,FALSE,"P"}</definedName>
    <definedName name="qqqqqqqqqqqqq" localSheetId="22" hidden="1">{"Tab1",#N/A,FALSE,"P";"Tab2",#N/A,FALSE,"P"}</definedName>
    <definedName name="qqqqqqqqqqqqq" localSheetId="23" hidden="1">{"Tab1",#N/A,FALSE,"P";"Tab2",#N/A,FALSE,"P"}</definedName>
    <definedName name="qqqqqqqqqqqqq" hidden="1">{"Tab1",#N/A,FALSE,"P";"Tab2",#N/A,FALSE,"P"}</definedName>
    <definedName name="qw" localSheetId="3" hidden="1">{"Riqfin97",#N/A,FALSE,"Tran";"Riqfinpro",#N/A,FALSE,"Tran"}</definedName>
    <definedName name="qw" localSheetId="21" hidden="1">{"Riqfin97",#N/A,FALSE,"Tran";"Riqfinpro",#N/A,FALSE,"Tran"}</definedName>
    <definedName name="qw" localSheetId="22" hidden="1">{"Riqfin97",#N/A,FALSE,"Tran";"Riqfinpro",#N/A,FALSE,"Tran"}</definedName>
    <definedName name="qw" localSheetId="23" hidden="1">{"Riqfin97",#N/A,FALSE,"Tran";"Riqfinpro",#N/A,FALSE,"Tran"}</definedName>
    <definedName name="qw" hidden="1">{"Riqfin97",#N/A,FALSE,"Tran";"Riqfinpro",#N/A,FALSE,"Tran"}</definedName>
    <definedName name="qwereq" localSheetId="3" hidden="1">{"Tab1",#N/A,FALSE,"P";"Tab2",#N/A,FALSE,"P"}</definedName>
    <definedName name="qwereq" localSheetId="21" hidden="1">{"Tab1",#N/A,FALSE,"P";"Tab2",#N/A,FALSE,"P"}</definedName>
    <definedName name="qwereq" localSheetId="22" hidden="1">{"Tab1",#N/A,FALSE,"P";"Tab2",#N/A,FALSE,"P"}</definedName>
    <definedName name="qwereq" localSheetId="23" hidden="1">{"Tab1",#N/A,FALSE,"P";"Tab2",#N/A,FALSE,"P"}</definedName>
    <definedName name="qwereq" hidden="1">{"Tab1",#N/A,FALSE,"P";"Tab2",#N/A,FALSE,"P"}</definedName>
    <definedName name="RECATA" localSheetId="3">#REF!</definedName>
    <definedName name="RECATA">#REF!</definedName>
    <definedName name="RECLI" localSheetId="3">#REF!</definedName>
    <definedName name="RECLI">#REF!</definedName>
    <definedName name="RECTO" localSheetId="3">#REF!</definedName>
    <definedName name="RECTO">#REF!</definedName>
    <definedName name="RECUSOS" localSheetId="3">#REF!</definedName>
    <definedName name="RECUSOS">#REF!</definedName>
    <definedName name="renegocia" localSheetId="3">[6]Programa!#REF!</definedName>
    <definedName name="renegocia">[6]Programa!#REF!</definedName>
    <definedName name="rerer2" localSheetId="3" hidden="1">{"Tab1",#N/A,FALSE,"P";"Tab2",#N/A,FALSE,"P"}</definedName>
    <definedName name="rerer2" localSheetId="21" hidden="1">{"Tab1",#N/A,FALSE,"P";"Tab2",#N/A,FALSE,"P"}</definedName>
    <definedName name="rerer2" localSheetId="22" hidden="1">{"Tab1",#N/A,FALSE,"P";"Tab2",#N/A,FALSE,"P"}</definedName>
    <definedName name="rerer2" localSheetId="23" hidden="1">{"Tab1",#N/A,FALSE,"P";"Tab2",#N/A,FALSE,"P"}</definedName>
    <definedName name="rerer2" hidden="1">{"Tab1",#N/A,FALSE,"P";"Tab2",#N/A,FALSE,"P"}</definedName>
    <definedName name="RESUM" localSheetId="3">#REF!</definedName>
    <definedName name="RESUM">#REF!</definedName>
    <definedName name="rf" localSheetId="3">[6]Programa!#REF!</definedName>
    <definedName name="rf">[6]Programa!#REF!</definedName>
    <definedName name="RFSP" localSheetId="3">#REF!</definedName>
    <definedName name="RFSP">#REF!</definedName>
    <definedName name="rft" localSheetId="3" hidden="1">{"Riqfin97",#N/A,FALSE,"Tran";"Riqfinpro",#N/A,FALSE,"Tran"}</definedName>
    <definedName name="rft" localSheetId="21" hidden="1">{"Riqfin97",#N/A,FALSE,"Tran";"Riqfinpro",#N/A,FALSE,"Tran"}</definedName>
    <definedName name="rft" localSheetId="22" hidden="1">{"Riqfin97",#N/A,FALSE,"Tran";"Riqfinpro",#N/A,FALSE,"Tran"}</definedName>
    <definedName name="rft" localSheetId="23" hidden="1">{"Riqfin97",#N/A,FALSE,"Tran";"Riqfinpro",#N/A,FALSE,"Tran"}</definedName>
    <definedName name="rft" hidden="1">{"Riqfin97",#N/A,FALSE,"Tran";"Riqfinpro",#N/A,FALSE,"Tran"}</definedName>
    <definedName name="rfv" localSheetId="3" hidden="1">{"Tab1",#N/A,FALSE,"P";"Tab2",#N/A,FALSE,"P"}</definedName>
    <definedName name="rfv" localSheetId="21" hidden="1">{"Tab1",#N/A,FALSE,"P";"Tab2",#N/A,FALSE,"P"}</definedName>
    <definedName name="rfv" localSheetId="22" hidden="1">{"Tab1",#N/A,FALSE,"P";"Tab2",#N/A,FALSE,"P"}</definedName>
    <definedName name="rfv" localSheetId="23" hidden="1">{"Tab1",#N/A,FALSE,"P";"Tab2",#N/A,FALSE,"P"}</definedName>
    <definedName name="rfv" hidden="1">{"Tab1",#N/A,FALSE,"P";"Tab2",#N/A,FALSE,"P"}</definedName>
    <definedName name="rgwerg" localSheetId="3" hidden="1">{"Minpmon",#N/A,FALSE,"Monthinput"}</definedName>
    <definedName name="rgwerg" localSheetId="21" hidden="1">{"Minpmon",#N/A,FALSE,"Monthinput"}</definedName>
    <definedName name="rgwerg" localSheetId="22" hidden="1">{"Minpmon",#N/A,FALSE,"Monthinput"}</definedName>
    <definedName name="rgwerg" localSheetId="23" hidden="1">{"Minpmon",#N/A,FALSE,"Monthinput"}</definedName>
    <definedName name="rgwerg" hidden="1">{"Minpmon",#N/A,FALSE,"Monthinput"}</definedName>
    <definedName name="rinfinpriv" localSheetId="3">#REF!</definedName>
    <definedName name="rinfinpriv">#REF!</definedName>
    <definedName name="RIQFIN" localSheetId="3">#REF!</definedName>
    <definedName name="RIQFIN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r" localSheetId="3" hidden="1">{"Riqfin97",#N/A,FALSE,"Tran";"Riqfinpro",#N/A,FALSE,"Tran"}</definedName>
    <definedName name="rr" localSheetId="21" hidden="1">{"Riqfin97",#N/A,FALSE,"Tran";"Riqfinpro",#N/A,FALSE,"Tran"}</definedName>
    <definedName name="rr" localSheetId="22" hidden="1">{"Riqfin97",#N/A,FALSE,"Tran";"Riqfinpro",#N/A,FALSE,"Tran"}</definedName>
    <definedName name="rr" localSheetId="23" hidden="1">{"Riqfin97",#N/A,FALSE,"Tran";"Riqfinpro",#N/A,FALSE,"Tran"}</definedName>
    <definedName name="rr" hidden="1">{"Riqfin97",#N/A,FALSE,"Tran";"Riqfinpro",#N/A,FALSE,"Tran"}</definedName>
    <definedName name="rrr" localSheetId="3" hidden="1">{"Riqfin97",#N/A,FALSE,"Tran";"Riqfinpro",#N/A,FALSE,"Tran"}</definedName>
    <definedName name="rrr" localSheetId="21" hidden="1">{"Riqfin97",#N/A,FALSE,"Tran";"Riqfinpro",#N/A,FALSE,"Tran"}</definedName>
    <definedName name="rrr" localSheetId="22" hidden="1">{"Riqfin97",#N/A,FALSE,"Tran";"Riqfinpro",#N/A,FALSE,"Tran"}</definedName>
    <definedName name="rrr" localSheetId="23" hidden="1">{"Riqfin97",#N/A,FALSE,"Tran";"Riqfinpro",#N/A,FALSE,"Tran"}</definedName>
    <definedName name="rrr" hidden="1">{"Riqfin97",#N/A,FALSE,"Tran";"Riqfinpro",#N/A,FALSE,"Tran"}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3" hidden="1">{"Tab1",#N/A,FALSE,"P";"Tab2",#N/A,FALSE,"P"}</definedName>
    <definedName name="rrrrrr" localSheetId="21" hidden="1">{"Tab1",#N/A,FALSE,"P";"Tab2",#N/A,FALSE,"P"}</definedName>
    <definedName name="rrrrrr" localSheetId="22" hidden="1">{"Tab1",#N/A,FALSE,"P";"Tab2",#N/A,FALSE,"P"}</definedName>
    <definedName name="rrrrrr" localSheetId="23" hidden="1">{"Tab1",#N/A,FALSE,"P";"Tab2",#N/A,FALSE,"P"}</definedName>
    <definedName name="rrrrrr" hidden="1">{"Tab1",#N/A,FALSE,"P";"Tab2",#N/A,FALSE,"P"}</definedName>
    <definedName name="rrrrrrr" localSheetId="3" hidden="1">{"Tab1",#N/A,FALSE,"P";"Tab2",#N/A,FALSE,"P"}</definedName>
    <definedName name="rrrrrrr" localSheetId="21" hidden="1">{"Tab1",#N/A,FALSE,"P";"Tab2",#N/A,FALSE,"P"}</definedName>
    <definedName name="rrrrrrr" localSheetId="22" hidden="1">{"Tab1",#N/A,FALSE,"P";"Tab2",#N/A,FALSE,"P"}</definedName>
    <definedName name="rrrrrrr" localSheetId="23" hidden="1">{"Tab1",#N/A,FALSE,"P";"Tab2",#N/A,FALSE,"P"}</definedName>
    <definedName name="rrrrrrr" hidden="1">{"Tab1",#N/A,FALSE,"P";"Tab2",#N/A,FALSE,"P"}</definedName>
    <definedName name="rrrrrrrrrrrrr" localSheetId="3" hidden="1">{"Tab1",#N/A,FALSE,"P";"Tab2",#N/A,FALSE,"P"}</definedName>
    <definedName name="rrrrrrrrrrrrr" localSheetId="21" hidden="1">{"Tab1",#N/A,FALSE,"P";"Tab2",#N/A,FALSE,"P"}</definedName>
    <definedName name="rrrrrrrrrrrrr" localSheetId="22" hidden="1">{"Tab1",#N/A,FALSE,"P";"Tab2",#N/A,FALSE,"P"}</definedName>
    <definedName name="rrrrrrrrrrrrr" localSheetId="23" hidden="1">{"Tab1",#N/A,FALSE,"P";"Tab2",#N/A,FALSE,"P"}</definedName>
    <definedName name="rrrrrrrrrrrrr" hidden="1">{"Tab1",#N/A,FALSE,"P";"Tab2",#N/A,FALSE,"P"}</definedName>
    <definedName name="rt" localSheetId="3" hidden="1">{"Minpmon",#N/A,FALSE,"Monthinput"}</definedName>
    <definedName name="rt" localSheetId="21" hidden="1">{"Minpmon",#N/A,FALSE,"Monthinput"}</definedName>
    <definedName name="rt" localSheetId="22" hidden="1">{"Minpmon",#N/A,FALSE,"Monthinput"}</definedName>
    <definedName name="rt" localSheetId="23" hidden="1">{"Minpmon",#N/A,FALSE,"Monthinput"}</definedName>
    <definedName name="rt" hidden="1">{"Minpmon",#N/A,FALSE,"Monthinput"}</definedName>
    <definedName name="rte" localSheetId="3" hidden="1">{"Riqfin97",#N/A,FALSE,"Tran";"Riqfinpro",#N/A,FALSE,"Tran"}</definedName>
    <definedName name="rte" localSheetId="21" hidden="1">{"Riqfin97",#N/A,FALSE,"Tran";"Riqfinpro",#N/A,FALSE,"Tran"}</definedName>
    <definedName name="rte" localSheetId="22" hidden="1">{"Riqfin97",#N/A,FALSE,"Tran";"Riqfinpro",#N/A,FALSE,"Tran"}</definedName>
    <definedName name="rte" localSheetId="23" hidden="1">{"Riqfin97",#N/A,FALSE,"Tran";"Riqfinpro",#N/A,FALSE,"Tran"}</definedName>
    <definedName name="rte" hidden="1">{"Riqfin97",#N/A,FALSE,"Tran";"Riqfinpro",#N/A,FALSE,"Tran"}</definedName>
    <definedName name="rty" localSheetId="3" hidden="1">{"Riqfin97",#N/A,FALSE,"Tran";"Riqfinpro",#N/A,FALSE,"Tran"}</definedName>
    <definedName name="rty" localSheetId="21" hidden="1">{"Riqfin97",#N/A,FALSE,"Tran";"Riqfinpro",#N/A,FALSE,"Tran"}</definedName>
    <definedName name="rty" localSheetId="22" hidden="1">{"Riqfin97",#N/A,FALSE,"Tran";"Riqfinpro",#N/A,FALSE,"Tran"}</definedName>
    <definedName name="rty" localSheetId="23" hidden="1">{"Riqfin97",#N/A,FALSE,"Tran";"Riqfinpro",#N/A,FALSE,"Tran"}</definedName>
    <definedName name="rty" hidden="1">{"Riqfin97",#N/A,FALSE,"Tran";"Riqfinpro",#N/A,FALSE,"Tran"}</definedName>
    <definedName name="rwrw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3" hidden="1">{"Tab1",#N/A,FALSE,"P";"Tab2",#N/A,FALSE,"P"}</definedName>
    <definedName name="s" localSheetId="21" hidden="1">{"Tab1",#N/A,FALSE,"P";"Tab2",#N/A,FALSE,"P"}</definedName>
    <definedName name="s" localSheetId="22" hidden="1">{"Tab1",#N/A,FALSE,"P";"Tab2",#N/A,FALSE,"P"}</definedName>
    <definedName name="s" localSheetId="23" hidden="1">{"Tab1",#N/A,FALSE,"P";"Tab2",#N/A,FALSE,"P"}</definedName>
    <definedName name="s" hidden="1">{"Tab1",#N/A,FALSE,"P";"Tab2",#N/A,FALSE,"P"}</definedName>
    <definedName name="sad" localSheetId="3" hidden="1">{"Riqfin97",#N/A,FALSE,"Tran";"Riqfinpro",#N/A,FALSE,"Tran"}</definedName>
    <definedName name="sad" localSheetId="21" hidden="1">{"Riqfin97",#N/A,FALSE,"Tran";"Riqfinpro",#N/A,FALSE,"Tran"}</definedName>
    <definedName name="sad" localSheetId="22" hidden="1">{"Riqfin97",#N/A,FALSE,"Tran";"Riqfinpro",#N/A,FALSE,"Tran"}</definedName>
    <definedName name="sad" localSheetId="23" hidden="1">{"Riqfin97",#N/A,FALSE,"Tran";"Riqfinpro",#N/A,FALSE,"Tran"}</definedName>
    <definedName name="sad" hidden="1">{"Riqfin97",#N/A,FALSE,"Tran";"Riqfinpro",#N/A,FALSE,"Tran"}</definedName>
    <definedName name="sbdfgbvsdg" localSheetId="3" hidden="1">{"Riqfin97",#N/A,FALSE,"Tran";"Riqfinpro",#N/A,FALSE,"Tran"}</definedName>
    <definedName name="sbdfgbvsdg" localSheetId="21" hidden="1">{"Riqfin97",#N/A,FALSE,"Tran";"Riqfinpro",#N/A,FALSE,"Tran"}</definedName>
    <definedName name="sbdfgbvsdg" localSheetId="22" hidden="1">{"Riqfin97",#N/A,FALSE,"Tran";"Riqfinpro",#N/A,FALSE,"Tran"}</definedName>
    <definedName name="sbdfgbvsdg" localSheetId="23" hidden="1">{"Riqfin97",#N/A,FALSE,"Tran";"Riqfinpro",#N/A,FALSE,"Tran"}</definedName>
    <definedName name="sbdfgbvsdg" hidden="1">{"Riqfin97",#N/A,FALSE,"Tran";"Riqfinpro",#N/A,FALSE,"Tran"}</definedName>
    <definedName name="sdfasdf" localSheetId="3" hidden="1">{"Tab1",#N/A,FALSE,"P";"Tab2",#N/A,FALSE,"P"}</definedName>
    <definedName name="sdfasdf" localSheetId="21" hidden="1">{"Tab1",#N/A,FALSE,"P";"Tab2",#N/A,FALSE,"P"}</definedName>
    <definedName name="sdfasdf" localSheetId="22" hidden="1">{"Tab1",#N/A,FALSE,"P";"Tab2",#N/A,FALSE,"P"}</definedName>
    <definedName name="sdfasdf" localSheetId="23" hidden="1">{"Tab1",#N/A,FALSE,"P";"Tab2",#N/A,FALSE,"P"}</definedName>
    <definedName name="sdfasdf" hidden="1">{"Tab1",#N/A,FALSE,"P";"Tab2",#N/A,FALSE,"P"}</definedName>
    <definedName name="sdfgdsgsdf" localSheetId="3" hidden="1">{"Riqfin97",#N/A,FALSE,"Tran";"Riqfinpro",#N/A,FALSE,"Tran"}</definedName>
    <definedName name="sdfgdsgsdf" localSheetId="21" hidden="1">{"Riqfin97",#N/A,FALSE,"Tran";"Riqfinpro",#N/A,FALSE,"Tran"}</definedName>
    <definedName name="sdfgdsgsdf" localSheetId="22" hidden="1">{"Riqfin97",#N/A,FALSE,"Tran";"Riqfinpro",#N/A,FALSE,"Tran"}</definedName>
    <definedName name="sdfgdsgsdf" localSheetId="23" hidden="1">{"Riqfin97",#N/A,FALSE,"Tran";"Riqfinpro",#N/A,FALSE,"Tran"}</definedName>
    <definedName name="sdfgdsgsdf" hidden="1">{"Riqfin97",#N/A,FALSE,"Tran";"Riqfinpro",#N/A,FALSE,"Tran"}</definedName>
    <definedName name="sdfgsdg" localSheetId="3" hidden="1">{"Riqfin97",#N/A,FALSE,"Tran";"Riqfinpro",#N/A,FALSE,"Tran"}</definedName>
    <definedName name="sdfgsdg" localSheetId="21" hidden="1">{"Riqfin97",#N/A,FALSE,"Tran";"Riqfinpro",#N/A,FALSE,"Tran"}</definedName>
    <definedName name="sdfgsdg" localSheetId="22" hidden="1">{"Riqfin97",#N/A,FALSE,"Tran";"Riqfinpro",#N/A,FALSE,"Tran"}</definedName>
    <definedName name="sdfgsdg" localSheetId="23" hidden="1">{"Riqfin97",#N/A,FALSE,"Tran";"Riqfinpro",#N/A,FALSE,"Tran"}</definedName>
    <definedName name="sdfgsdg" hidden="1">{"Riqfin97",#N/A,FALSE,"Tran";"Riqfinpro",#N/A,FALSE,"Tran"}</definedName>
    <definedName name="sdfgtwetw" localSheetId="3" hidden="1">{"Tab1",#N/A,FALSE,"P";"Tab2",#N/A,FALSE,"P"}</definedName>
    <definedName name="sdfgtwetw" localSheetId="21" hidden="1">{"Tab1",#N/A,FALSE,"P";"Tab2",#N/A,FALSE,"P"}</definedName>
    <definedName name="sdfgtwetw" localSheetId="22" hidden="1">{"Tab1",#N/A,FALSE,"P";"Tab2",#N/A,FALSE,"P"}</definedName>
    <definedName name="sdfgtwetw" localSheetId="23" hidden="1">{"Tab1",#N/A,FALSE,"P";"Tab2",#N/A,FALSE,"P"}</definedName>
    <definedName name="sdfgtwetw" hidden="1">{"Tab1",#N/A,FALSE,"P";"Tab2",#N/A,FALSE,"P"}</definedName>
    <definedName name="sdfgwegtrwert" localSheetId="3" hidden="1">{"Tab1",#N/A,FALSE,"P";"Tab2",#N/A,FALSE,"P"}</definedName>
    <definedName name="sdfgwegtrwert" localSheetId="21" hidden="1">{"Tab1",#N/A,FALSE,"P";"Tab2",#N/A,FALSE,"P"}</definedName>
    <definedName name="sdfgwegtrwert" localSheetId="22" hidden="1">{"Tab1",#N/A,FALSE,"P";"Tab2",#N/A,FALSE,"P"}</definedName>
    <definedName name="sdfgwegtrwert" localSheetId="23" hidden="1">{"Tab1",#N/A,FALSE,"P";"Tab2",#N/A,FALSE,"P"}</definedName>
    <definedName name="sdfgwegtrwert" hidden="1">{"Tab1",#N/A,FALSE,"P";"Tab2",#N/A,FALSE,"P"}</definedName>
    <definedName name="sdfgwergtswdgfsdr" localSheetId="3" hidden="1">{"Tab1",#N/A,FALSE,"P";"Tab2",#N/A,FALSE,"P"}</definedName>
    <definedName name="sdfgwergtswdgfsdr" localSheetId="21" hidden="1">{"Tab1",#N/A,FALSE,"P";"Tab2",#N/A,FALSE,"P"}</definedName>
    <definedName name="sdfgwergtswdgfsdr" localSheetId="22" hidden="1">{"Tab1",#N/A,FALSE,"P";"Tab2",#N/A,FALSE,"P"}</definedName>
    <definedName name="sdfgwergtswdgfsdr" localSheetId="23" hidden="1">{"Tab1",#N/A,FALSE,"P";"Tab2",#N/A,FALSE,"P"}</definedName>
    <definedName name="sdfgwergtswdgfsdr" hidden="1">{"Tab1",#N/A,FALSE,"P";"Tab2",#N/A,FALSE,"P"}</definedName>
    <definedName name="sdfgwtrwe" localSheetId="3" hidden="1">{"Minpmon",#N/A,FALSE,"Monthinput"}</definedName>
    <definedName name="sdfgwtrwe" localSheetId="21" hidden="1">{"Minpmon",#N/A,FALSE,"Monthinput"}</definedName>
    <definedName name="sdfgwtrwe" localSheetId="22" hidden="1">{"Minpmon",#N/A,FALSE,"Monthinput"}</definedName>
    <definedName name="sdfgwtrwe" localSheetId="23" hidden="1">{"Minpmon",#N/A,FALSE,"Monthinput"}</definedName>
    <definedName name="sdfgwtrwe" hidden="1">{"Minpmon",#N/A,FALSE,"Monthinput"}</definedName>
    <definedName name="sdfvadf" localSheetId="3" hidden="1">{"Riqfin97",#N/A,FALSE,"Tran";"Riqfinpro",#N/A,FALSE,"Tran"}</definedName>
    <definedName name="sdfvadf" localSheetId="21" hidden="1">{"Riqfin97",#N/A,FALSE,"Tran";"Riqfinpro",#N/A,FALSE,"Tran"}</definedName>
    <definedName name="sdfvadf" localSheetId="22" hidden="1">{"Riqfin97",#N/A,FALSE,"Tran";"Riqfinpro",#N/A,FALSE,"Tran"}</definedName>
    <definedName name="sdfvadf" localSheetId="23" hidden="1">{"Riqfin97",#N/A,FALSE,"Tran";"Riqfinpro",#N/A,FALSE,"Tran"}</definedName>
    <definedName name="sdfvadf" hidden="1">{"Riqfin97",#N/A,FALSE,"Tran";"Riqfinpro",#N/A,FALSE,"Tran"}</definedName>
    <definedName name="sdr" localSheetId="3" hidden="1">{"Riqfin97",#N/A,FALSE,"Tran";"Riqfinpro",#N/A,FALSE,"Tran"}</definedName>
    <definedName name="sdr" localSheetId="21" hidden="1">{"Riqfin97",#N/A,FALSE,"Tran";"Riqfinpro",#N/A,FALSE,"Tran"}</definedName>
    <definedName name="sdr" localSheetId="22" hidden="1">{"Riqfin97",#N/A,FALSE,"Tran";"Riqfinpro",#N/A,FALSE,"Tran"}</definedName>
    <definedName name="sdr" localSheetId="23" hidden="1">{"Riqfin97",#N/A,FALSE,"Tran";"Riqfinpro",#N/A,FALSE,"Tran"}</definedName>
    <definedName name="sdr" hidden="1">{"Riqfin97",#N/A,FALSE,"Tran";"Riqfinpro",#N/A,FALSE,"Tran"}</definedName>
    <definedName name="sdrdgd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2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2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2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3" hidden="1">{"Riqfin97",#N/A,FALSE,"Tran";"Riqfinpro",#N/A,FALSE,"Tran"}</definedName>
    <definedName name="sdsd" localSheetId="21" hidden="1">{"Riqfin97",#N/A,FALSE,"Tran";"Riqfinpro",#N/A,FALSE,"Tran"}</definedName>
    <definedName name="sdsd" localSheetId="22" hidden="1">{"Riqfin97",#N/A,FALSE,"Tran";"Riqfinpro",#N/A,FALSE,"Tran"}</definedName>
    <definedName name="sdsd" localSheetId="23" hidden="1">{"Riqfin97",#N/A,FALSE,"Tran";"Riqfinpro",#N/A,FALSE,"Tran"}</definedName>
    <definedName name="sdsd" hidden="1">{"Riqfin97",#N/A,FALSE,"Tran";"Riqfinpro",#N/A,FALSE,"Tran"}</definedName>
    <definedName name="SECTEX" localSheetId="3">#REF!</definedName>
    <definedName name="SECTEX">#REF!</definedName>
    <definedName name="SECTORES" localSheetId="3">[30]SPNF!#REF!</definedName>
    <definedName name="SECTORES">[30]SPNF!#REF!</definedName>
    <definedName name="ser" localSheetId="3" hidden="1">{"Riqfin97",#N/A,FALSE,"Tran";"Riqfinpro",#N/A,FALSE,"Tran"}</definedName>
    <definedName name="ser" localSheetId="21" hidden="1">{"Riqfin97",#N/A,FALSE,"Tran";"Riqfinpro",#N/A,FALSE,"Tran"}</definedName>
    <definedName name="ser" localSheetId="22" hidden="1">{"Riqfin97",#N/A,FALSE,"Tran";"Riqfinpro",#N/A,FALSE,"Tran"}</definedName>
    <definedName name="ser" localSheetId="23" hidden="1">{"Riqfin97",#N/A,FALSE,"Tran";"Riqfinpro",#N/A,FALSE,"Tran"}</definedName>
    <definedName name="ser" hidden="1">{"Riqfin97",#N/A,FALSE,"Tran";"Riqfinpro",#N/A,FALSE,"Tran"}</definedName>
    <definedName name="sergferg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2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2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2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 localSheetId="3">'[1]BAL. PAG'!$A$9:$AV$41</definedName>
    <definedName name="SERVI">#REF!</definedName>
    <definedName name="SERVIC" localSheetId="3">#REF!</definedName>
    <definedName name="SERVIC">#REF!</definedName>
    <definedName name="sfgwe" localSheetId="3" hidden="1">{"Riqfin97",#N/A,FALSE,"Tran";"Riqfinpro",#N/A,FALSE,"Tran"}</definedName>
    <definedName name="sfgwe" localSheetId="21" hidden="1">{"Riqfin97",#N/A,FALSE,"Tran";"Riqfinpro",#N/A,FALSE,"Tran"}</definedName>
    <definedName name="sfgwe" localSheetId="22" hidden="1">{"Riqfin97",#N/A,FALSE,"Tran";"Riqfinpro",#N/A,FALSE,"Tran"}</definedName>
    <definedName name="sfgwe" localSheetId="23" hidden="1">{"Riqfin97",#N/A,FALSE,"Tran";"Riqfinpro",#N/A,FALSE,"Tran"}</definedName>
    <definedName name="sfgwe" hidden="1">{"Riqfin97",#N/A,FALSE,"Tran";"Riqfinpro",#N/A,FALSE,"Tran"}</definedName>
    <definedName name="sgewrgwer" localSheetId="3" hidden="1">{"Minpmon",#N/A,FALSE,"Monthinput"}</definedName>
    <definedName name="sgewrgwer" localSheetId="21" hidden="1">{"Minpmon",#N/A,FALSE,"Monthinput"}</definedName>
    <definedName name="sgewrgwer" localSheetId="22" hidden="1">{"Minpmon",#N/A,FALSE,"Monthinput"}</definedName>
    <definedName name="sgewrgwer" localSheetId="23" hidden="1">{"Minpmon",#N/A,FALSE,"Monthinput"}</definedName>
    <definedName name="sgewrgwer" hidden="1">{"Minpmon",#N/A,FALSE,"Monthinput"}</definedName>
    <definedName name="SIDXGOB" localSheetId="21">'[14]SFISCAL-MOD'!$A$146:$IV$146</definedName>
    <definedName name="SIDXGOB" localSheetId="22">'[14]SFISCAL-MOD'!$A$146:$IV$146</definedName>
    <definedName name="SIDXGOB" localSheetId="23">'[14]SFISCAL-MOD'!$A$146:$IV$146</definedName>
    <definedName name="SIDXGOB">'[14]SFISCAL-MOD'!$A$146:$IV$146</definedName>
    <definedName name="sisfin2" localSheetId="3">#REF!</definedName>
    <definedName name="sisfin2">#REF!</definedName>
    <definedName name="SISTEMA_BANCARIO_NACIONAL" localSheetId="3">#REF!</definedName>
    <definedName name="SISTEMA_BANCARIO_NACIONAL">#REF!</definedName>
    <definedName name="srwertwerg" localSheetId="3" hidden="1">{"Riqfin97",#N/A,FALSE,"Tran";"Riqfinpro",#N/A,FALSE,"Tran"}</definedName>
    <definedName name="srwertwerg" localSheetId="21" hidden="1">{"Riqfin97",#N/A,FALSE,"Tran";"Riqfinpro",#N/A,FALSE,"Tran"}</definedName>
    <definedName name="srwertwerg" localSheetId="22" hidden="1">{"Riqfin97",#N/A,FALSE,"Tran";"Riqfinpro",#N/A,FALSE,"Tran"}</definedName>
    <definedName name="srwertwerg" localSheetId="23" hidden="1">{"Riqfin97",#N/A,FALSE,"Tran";"Riqfinpro",#N/A,FALSE,"Tran"}</definedName>
    <definedName name="srwertwerg" hidden="1">{"Riqfin97",#N/A,FALSE,"Tran";"Riqfinpro",#N/A,FALSE,"Tran"}</definedName>
    <definedName name="SS">[34]IMATA!$B$45:$B$108</definedName>
    <definedName name="ssbvb" localSheetId="3" hidden="1">{"Minpmon",#N/A,FALSE,"Monthinput"}</definedName>
    <definedName name="ssbvb" localSheetId="21" hidden="1">{"Minpmon",#N/A,FALSE,"Monthinput"}</definedName>
    <definedName name="ssbvb" localSheetId="22" hidden="1">{"Minpmon",#N/A,FALSE,"Monthinput"}</definedName>
    <definedName name="ssbvb" localSheetId="23" hidden="1">{"Minpmon",#N/A,FALSE,"Monthinput"}</definedName>
    <definedName name="ssbvb" hidden="1">{"Minpmon",#N/A,FALSE,"Monthinput"}</definedName>
    <definedName name="ssss" localSheetId="3" hidden="1">{"Riqfin97",#N/A,FALSE,"Tran";"Riqfinpro",#N/A,FALSE,"Tran"}</definedName>
    <definedName name="ssss" localSheetId="21" hidden="1">{"Riqfin97",#N/A,FALSE,"Tran";"Riqfinpro",#N/A,FALSE,"Tran"}</definedName>
    <definedName name="ssss" localSheetId="22" hidden="1">{"Riqfin97",#N/A,FALSE,"Tran";"Riqfinpro",#N/A,FALSE,"Tran"}</definedName>
    <definedName name="ssss" localSheetId="23" hidden="1">{"Riqfin97",#N/A,FALSE,"Tran";"Riqfinpro",#N/A,FALSE,"Tran"}</definedName>
    <definedName name="ssss" hidden="1">{"Riqfin97",#N/A,FALSE,"Tran";"Riqfinpro",#N/A,FALSE,"Tran"}</definedName>
    <definedName name="ssssss" localSheetId="3">'CAP. V'!ssssss</definedName>
    <definedName name="ssssss" localSheetId="21">'V-16 '!ssssss</definedName>
    <definedName name="ssssss" localSheetId="22">'V-17 '!ssssss</definedName>
    <definedName name="ssssss" localSheetId="23">'V-18 '!ssssss</definedName>
    <definedName name="ssssss">[0]!ssssss</definedName>
    <definedName name="SUPUESTO" localSheetId="3">'[1]BAL. PAG'!$BN$8:$BS$8</definedName>
    <definedName name="SUPUESTO">#REF!</definedName>
    <definedName name="supuestos" localSheetId="3">#REF!</definedName>
    <definedName name="supuestos">#REF!</definedName>
    <definedName name="swe" localSheetId="3" hidden="1">{"Tab1",#N/A,FALSE,"P";"Tab2",#N/A,FALSE,"P"}</definedName>
    <definedName name="swe" localSheetId="21" hidden="1">{"Tab1",#N/A,FALSE,"P";"Tab2",#N/A,FALSE,"P"}</definedName>
    <definedName name="swe" localSheetId="22" hidden="1">{"Tab1",#N/A,FALSE,"P";"Tab2",#N/A,FALSE,"P"}</definedName>
    <definedName name="swe" localSheetId="23" hidden="1">{"Tab1",#N/A,FALSE,"P";"Tab2",#N/A,FALSE,"P"}</definedName>
    <definedName name="swe" hidden="1">{"Tab1",#N/A,FALSE,"P";"Tab2",#N/A,FALSE,"P"}</definedName>
    <definedName name="sxc" localSheetId="3" hidden="1">{"Riqfin97",#N/A,FALSE,"Tran";"Riqfinpro",#N/A,FALSE,"Tran"}</definedName>
    <definedName name="sxc" localSheetId="21" hidden="1">{"Riqfin97",#N/A,FALSE,"Tran";"Riqfinpro",#N/A,FALSE,"Tran"}</definedName>
    <definedName name="sxc" localSheetId="22" hidden="1">{"Riqfin97",#N/A,FALSE,"Tran";"Riqfinpro",#N/A,FALSE,"Tran"}</definedName>
    <definedName name="sxc" localSheetId="23" hidden="1">{"Riqfin97",#N/A,FALSE,"Tran";"Riqfinpro",#N/A,FALSE,"Tran"}</definedName>
    <definedName name="sxc" hidden="1">{"Riqfin97",#N/A,FALSE,"Tran";"Riqfinpro",#N/A,FALSE,"Tran"}</definedName>
    <definedName name="sxe" localSheetId="3" hidden="1">{"Riqfin97",#N/A,FALSE,"Tran";"Riqfinpro",#N/A,FALSE,"Tran"}</definedName>
    <definedName name="sxe" localSheetId="21" hidden="1">{"Riqfin97",#N/A,FALSE,"Tran";"Riqfinpro",#N/A,FALSE,"Tran"}</definedName>
    <definedName name="sxe" localSheetId="22" hidden="1">{"Riqfin97",#N/A,FALSE,"Tran";"Riqfinpro",#N/A,FALSE,"Tran"}</definedName>
    <definedName name="sxe" localSheetId="23" hidden="1">{"Riqfin97",#N/A,FALSE,"Tran";"Riqfinpro",#N/A,FALSE,"Tran"}</definedName>
    <definedName name="sxe" hidden="1">{"Riqfin97",#N/A,FALSE,"Tran";"Riqfinpro",#N/A,FALSE,"Tran"}</definedName>
    <definedName name="t" localSheetId="3" hidden="1">{"Minpmon",#N/A,FALSE,"Monthinput"}</definedName>
    <definedName name="t" localSheetId="21" hidden="1">{"Minpmon",#N/A,FALSE,"Monthinput"}</definedName>
    <definedName name="t" localSheetId="22" hidden="1">{"Minpmon",#N/A,FALSE,"Monthinput"}</definedName>
    <definedName name="t" localSheetId="23" hidden="1">{"Minpmon",#N/A,FALSE,"Monthinput"}</definedName>
    <definedName name="t" hidden="1">{"Minpmon",#N/A,FALSE,"Monthinput"}</definedName>
    <definedName name="Table_1" localSheetId="3">#REF!</definedName>
    <definedName name="Table_1">#REF!</definedName>
    <definedName name="Table_2._Country_X___Public_Sector_Financing_1" localSheetId="3">#REF!</definedName>
    <definedName name="Table_2._Country_X___Public_Sector_Financing_1">#REF!</definedName>
    <definedName name="TABLE03">'[35]C:G'!$B$2:$X$215</definedName>
    <definedName name="TABLE05" localSheetId="3">#REF!</definedName>
    <definedName name="TABLE05">#REF!</definedName>
    <definedName name="TABLE06" localSheetId="3">#REF!</definedName>
    <definedName name="TABLE06">#REF!</definedName>
    <definedName name="TABLE07" localSheetId="3">#REF!</definedName>
    <definedName name="TABLE07">#REF!</definedName>
    <definedName name="TABLE08" localSheetId="3">#REF!</definedName>
    <definedName name="TABLE08">#REF!</definedName>
    <definedName name="TABLE09">[35]SR:I!$A$1:$T$453</definedName>
    <definedName name="TABLE10">[35]B:I!$B$54:$J$184</definedName>
    <definedName name="TABLE11">'[35]C:F'!$A$147:$H$1016</definedName>
    <definedName name="TABLE17">'[35]C:D'!$B$183:$U$249</definedName>
    <definedName name="Table2" localSheetId="3">[36]Stfrprtables!#REF!</definedName>
    <definedName name="Table2">[36]Stfrprtables!#REF!</definedName>
    <definedName name="TABLE21">'[35]C:D'!$B$370:$U$531</definedName>
    <definedName name="TABLE44" localSheetId="3">#REF!</definedName>
    <definedName name="TABLE44">#REF!</definedName>
    <definedName name="TABLE46" localSheetId="3">[35]F!#REF!</definedName>
    <definedName name="TABLE46">[35]F!#REF!</definedName>
    <definedName name="TABLE47" localSheetId="3">[35]F!#REF!</definedName>
    <definedName name="TABLE47">[35]F!#REF!</definedName>
    <definedName name="TABLE48" localSheetId="3">#REF!</definedName>
    <definedName name="TABLE48">#REF!</definedName>
    <definedName name="TABLE49" localSheetId="3">#REF!</definedName>
    <definedName name="TABLE49">#REF!</definedName>
    <definedName name="Table5" localSheetId="3">[36]Stfrprtables!#REF!</definedName>
    <definedName name="Table5">[36]Stfrprtables!#REF!</definedName>
    <definedName name="TABLE50" localSheetId="3">#REF!</definedName>
    <definedName name="TABLE50">#REF!</definedName>
    <definedName name="TABLE51" localSheetId="3">#REF!</definedName>
    <definedName name="TABLE51">#REF!</definedName>
    <definedName name="TABLE52" localSheetId="3">#REF!</definedName>
    <definedName name="TABLE52">#REF!</definedName>
    <definedName name="TABLE53" localSheetId="3">#REF!</definedName>
    <definedName name="TABLE53">#REF!</definedName>
    <definedName name="TABLE54" localSheetId="3">#REF!</definedName>
    <definedName name="TABLE54">#REF!</definedName>
    <definedName name="TABLE55" localSheetId="3">#REF!</definedName>
    <definedName name="TABLE55">#REF!</definedName>
    <definedName name="TABLE56" localSheetId="3">#REF!</definedName>
    <definedName name="TABLE56">#REF!</definedName>
    <definedName name="TABLE57" localSheetId="3">#REF!</definedName>
    <definedName name="TABLE57">#REF!</definedName>
    <definedName name="TABLE58" localSheetId="3">#REF!</definedName>
    <definedName name="TABLE58">#REF!</definedName>
    <definedName name="TABLE59" localSheetId="3">#REF!</definedName>
    <definedName name="TABLE59">#REF!</definedName>
    <definedName name="TABLE60" localSheetId="3">#REF!</definedName>
    <definedName name="TABLE60">#REF!</definedName>
    <definedName name="TABLE61" localSheetId="3">#REF!</definedName>
    <definedName name="TABLE61">#REF!</definedName>
    <definedName name="TABLE62" localSheetId="3">#REF!</definedName>
    <definedName name="TABLE62">#REF!</definedName>
    <definedName name="TABLE63" localSheetId="3">#REF!</definedName>
    <definedName name="TABLE63">#REF!</definedName>
    <definedName name="TABLE64" localSheetId="3">#REF!</definedName>
    <definedName name="TABLE64">#REF!</definedName>
    <definedName name="TABLE65" localSheetId="3">#REF!</definedName>
    <definedName name="TABLE65">#REF!</definedName>
    <definedName name="TABLE66" localSheetId="3">#REF!</definedName>
    <definedName name="TABLE66">#REF!</definedName>
    <definedName name="TABLE67" localSheetId="3">#REF!</definedName>
    <definedName name="TABLE67">#REF!</definedName>
    <definedName name="TABLE68" localSheetId="3">#REF!</definedName>
    <definedName name="TABLE68">#REF!</definedName>
    <definedName name="TABLE69" localSheetId="3">#REF!</definedName>
    <definedName name="TABLE69">#REF!</definedName>
    <definedName name="TABLE70" localSheetId="3">#REF!</definedName>
    <definedName name="TABLE70">#REF!</definedName>
    <definedName name="TABLE71" localSheetId="3">#REF!</definedName>
    <definedName name="TABLE71">#REF!</definedName>
    <definedName name="TABLE72" localSheetId="3">#REF!</definedName>
    <definedName name="TABLE72">#REF!</definedName>
    <definedName name="TABLE73" localSheetId="3">#REF!</definedName>
    <definedName name="TABLE73">#REF!</definedName>
    <definedName name="TABLE74" localSheetId="3">#REF!</definedName>
    <definedName name="TABLE74">#REF!</definedName>
    <definedName name="TABLE75" localSheetId="3">#REF!</definedName>
    <definedName name="TABLE75">#REF!</definedName>
    <definedName name="TABLE76" localSheetId="3">#REF!</definedName>
    <definedName name="TABLE76">#REF!</definedName>
    <definedName name="TABLE77" localSheetId="3">#REF!</definedName>
    <definedName name="TABLE77">#REF!</definedName>
    <definedName name="TABLE78" localSheetId="3">#REF!</definedName>
    <definedName name="TABLE78">#REF!</definedName>
    <definedName name="TABLE79" localSheetId="3">#REF!</definedName>
    <definedName name="TABLE79">#REF!</definedName>
    <definedName name="Table8" localSheetId="3">#REF!</definedName>
    <definedName name="Table8">#REF!</definedName>
    <definedName name="tblChecks">[7]ErrCheck!$A$3:$E$5</definedName>
    <definedName name="tblLinks">[7]Links!$A$4:$F$33</definedName>
    <definedName name="TCN">[14]SREAL!A$158</definedName>
    <definedName name="TERAN" localSheetId="3">'[1]BAL. PAG'!$A$9:$BA$42</definedName>
    <definedName name="TERAN">#REF!</definedName>
    <definedName name="títulos" localSheetId="3">#REF!</definedName>
    <definedName name="títulos">#REF!</definedName>
    <definedName name="_xlnm.Print_Titles">[18]Q5!$A$1:$C$65536,[18]Q5!$A$1:$IV$7</definedName>
    <definedName name="tj" localSheetId="3" hidden="1">{"Riqfin97",#N/A,FALSE,"Tran";"Riqfinpro",#N/A,FALSE,"Tran"}</definedName>
    <definedName name="tj" localSheetId="21" hidden="1">{"Riqfin97",#N/A,FALSE,"Tran";"Riqfinpro",#N/A,FALSE,"Tran"}</definedName>
    <definedName name="tj" localSheetId="22" hidden="1">{"Riqfin97",#N/A,FALSE,"Tran";"Riqfinpro",#N/A,FALSE,"Tran"}</definedName>
    <definedName name="tj" localSheetId="23" hidden="1">{"Riqfin97",#N/A,FALSE,"Tran";"Riqfinpro",#N/A,FALSE,"Tran"}</definedName>
    <definedName name="tj" hidden="1">{"Riqfin97",#N/A,FALSE,"Tran";"Riqfinpro",#N/A,FALSE,"Tran"}</definedName>
    <definedName name="trans" localSheetId="3">#REF!</definedName>
    <definedName name="trans">#REF!</definedName>
    <definedName name="TRAS">#N/A</definedName>
    <definedName name="tt" localSheetId="3" hidden="1">{"Tab1",#N/A,FALSE,"P";"Tab2",#N/A,FALSE,"P"}</definedName>
    <definedName name="tt" localSheetId="21" hidden="1">{"Tab1",#N/A,FALSE,"P";"Tab2",#N/A,FALSE,"P"}</definedName>
    <definedName name="tt" localSheetId="22" hidden="1">{"Tab1",#N/A,FALSE,"P";"Tab2",#N/A,FALSE,"P"}</definedName>
    <definedName name="tt" localSheetId="23" hidden="1">{"Tab1",#N/A,FALSE,"P";"Tab2",#N/A,FALSE,"P"}</definedName>
    <definedName name="tt" hidden="1">{"Tab1",#N/A,FALSE,"P";"Tab2",#N/A,FALSE,"P"}</definedName>
    <definedName name="ttt" localSheetId="3" hidden="1">{"Minpmon",#N/A,FALSE,"Monthinput"}</definedName>
    <definedName name="ttt" localSheetId="21" hidden="1">{"Minpmon",#N/A,FALSE,"Monthinput"}</definedName>
    <definedName name="ttt" localSheetId="22" hidden="1">{"Minpmon",#N/A,FALSE,"Monthinput"}</definedName>
    <definedName name="ttt" localSheetId="23" hidden="1">{"Minpmon",#N/A,FALSE,"Monthinput"}</definedName>
    <definedName name="ttt" hidden="1">{"Minpmon",#N/A,FALSE,"Monthinput"}</definedName>
    <definedName name="tttt" localSheetId="3" hidden="1">{"Tab1",#N/A,FALSE,"P";"Tab2",#N/A,FALSE,"P"}</definedName>
    <definedName name="tttt" localSheetId="21" hidden="1">{"Tab1",#N/A,FALSE,"P";"Tab2",#N/A,FALSE,"P"}</definedName>
    <definedName name="tttt" localSheetId="22" hidden="1">{"Tab1",#N/A,FALSE,"P";"Tab2",#N/A,FALSE,"P"}</definedName>
    <definedName name="tttt" localSheetId="23" hidden="1">{"Tab1",#N/A,FALSE,"P";"Tab2",#N/A,FALSE,"P"}</definedName>
    <definedName name="tttt" hidden="1">{"Tab1",#N/A,FALSE,"P";"Tab2",#N/A,FALSE,"P"}</definedName>
    <definedName name="ttttt" localSheetId="3" hidden="1">[37]M!#REF!</definedName>
    <definedName name="ttttt" hidden="1">[37]M!#REF!</definedName>
    <definedName name="ty" localSheetId="3" hidden="1">{"Riqfin97",#N/A,FALSE,"Tran";"Riqfinpro",#N/A,FALSE,"Tran"}</definedName>
    <definedName name="ty" localSheetId="21" hidden="1">{"Riqfin97",#N/A,FALSE,"Tran";"Riqfinpro",#N/A,FALSE,"Tran"}</definedName>
    <definedName name="ty" localSheetId="22" hidden="1">{"Riqfin97",#N/A,FALSE,"Tran";"Riqfinpro",#N/A,FALSE,"Tran"}</definedName>
    <definedName name="ty" localSheetId="23" hidden="1">{"Riqfin97",#N/A,FALSE,"Tran";"Riqfinpro",#N/A,FALSE,"Tran"}</definedName>
    <definedName name="ty" hidden="1">{"Riqfin97",#N/A,FALSE,"Tran";"Riqfinpro",#N/A,FALSE,"Tran"}</definedName>
    <definedName name="uilkfjl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NO" localSheetId="3">#REF!</definedName>
    <definedName name="UNO">#REF!</definedName>
    <definedName name="uu" localSheetId="3" hidden="1">{"Riqfin97",#N/A,FALSE,"Tran";"Riqfinpro",#N/A,FALSE,"Tran"}</definedName>
    <definedName name="uu" localSheetId="21" hidden="1">{"Riqfin97",#N/A,FALSE,"Tran";"Riqfinpro",#N/A,FALSE,"Tran"}</definedName>
    <definedName name="uu" localSheetId="22" hidden="1">{"Riqfin97",#N/A,FALSE,"Tran";"Riqfinpro",#N/A,FALSE,"Tran"}</definedName>
    <definedName name="uu" localSheetId="23" hidden="1">{"Riqfin97",#N/A,FALSE,"Tran";"Riqfinpro",#N/A,FALSE,"Tran"}</definedName>
    <definedName name="uu" hidden="1">{"Riqfin97",#N/A,FALSE,"Tran";"Riqfinpro",#N/A,FALSE,"Tran"}</definedName>
    <definedName name="uuu" localSheetId="3" hidden="1">{"Riqfin97",#N/A,FALSE,"Tran";"Riqfinpro",#N/A,FALSE,"Tran"}</definedName>
    <definedName name="uuu" localSheetId="21" hidden="1">{"Riqfin97",#N/A,FALSE,"Tran";"Riqfinpro",#N/A,FALSE,"Tran"}</definedName>
    <definedName name="uuu" localSheetId="22" hidden="1">{"Riqfin97",#N/A,FALSE,"Tran";"Riqfinpro",#N/A,FALSE,"Tran"}</definedName>
    <definedName name="uuu" localSheetId="23" hidden="1">{"Riqfin97",#N/A,FALSE,"Tran";"Riqfinpro",#N/A,FALSE,"Tran"}</definedName>
    <definedName name="uuu" hidden="1">{"Riqfin97",#N/A,FALSE,"Tran";"Riqfinpro",#N/A,FALSE,"Tran"}</definedName>
    <definedName name="uuuuuu" localSheetId="3" hidden="1">{"Riqfin97",#N/A,FALSE,"Tran";"Riqfinpro",#N/A,FALSE,"Tran"}</definedName>
    <definedName name="uuuuuu" localSheetId="21" hidden="1">{"Riqfin97",#N/A,FALSE,"Tran";"Riqfinpro",#N/A,FALSE,"Tran"}</definedName>
    <definedName name="uuuuuu" localSheetId="22" hidden="1">{"Riqfin97",#N/A,FALSE,"Tran";"Riqfinpro",#N/A,FALSE,"Tran"}</definedName>
    <definedName name="uuuuuu" localSheetId="23" hidden="1">{"Riqfin97",#N/A,FALSE,"Tran";"Riqfinpro",#N/A,FALSE,"Tran"}</definedName>
    <definedName name="uuuuuu" hidden="1">{"Riqfin97",#N/A,FALSE,"Tran";"Riqfinpro",#N/A,FALSE,"Tran"}</definedName>
    <definedName name="VA_CORR" localSheetId="3">#REF!</definedName>
    <definedName name="VA_CORR">#REF!</definedName>
    <definedName name="VAcomp" localSheetId="3">#REF!</definedName>
    <definedName name="VAcomp">#REF!</definedName>
    <definedName name="VARIAC2010" localSheetId="3">#REF!</definedName>
    <definedName name="VARIAC2010">#REF!</definedName>
    <definedName name="VARIACION" localSheetId="3">#REF!</definedName>
    <definedName name="VARIACION">#REF!</definedName>
    <definedName name="VBP_CORR" localSheetId="3">#REF!</definedName>
    <definedName name="VBP_CORR">#REF!</definedName>
    <definedName name="VBP_VA_REAL" localSheetId="3">#REF!</definedName>
    <definedName name="VBP_VA_REAL">#REF!</definedName>
    <definedName name="VBPPARTIDO" localSheetId="3">#REF!</definedName>
    <definedName name="VBPPARTIDO">#REF!</definedName>
    <definedName name="vcsbvvvcxbv" localSheetId="3" hidden="1">{"Riqfin97",#N/A,FALSE,"Tran";"Riqfinpro",#N/A,FALSE,"Tran"}</definedName>
    <definedName name="vcsbvvvcxbv" localSheetId="21" hidden="1">{"Riqfin97",#N/A,FALSE,"Tran";"Riqfinpro",#N/A,FALSE,"Tran"}</definedName>
    <definedName name="vcsbvvvcxbv" localSheetId="22" hidden="1">{"Riqfin97",#N/A,FALSE,"Tran";"Riqfinpro",#N/A,FALSE,"Tran"}</definedName>
    <definedName name="vcsbvvvcxbv" localSheetId="23" hidden="1">{"Riqfin97",#N/A,FALSE,"Tran";"Riqfinpro",#N/A,FALSE,"Tran"}</definedName>
    <definedName name="vcsbvvvcxbv" hidden="1">{"Riqfin97",#N/A,FALSE,"Tran";"Riqfinpro",#N/A,FALSE,"Tran"}</definedName>
    <definedName name="vcvz" localSheetId="3" hidden="1">{"Tab1",#N/A,FALSE,"P";"Tab2",#N/A,FALSE,"P"}</definedName>
    <definedName name="vcvz" localSheetId="21" hidden="1">{"Tab1",#N/A,FALSE,"P";"Tab2",#N/A,FALSE,"P"}</definedName>
    <definedName name="vcvz" localSheetId="22" hidden="1">{"Tab1",#N/A,FALSE,"P";"Tab2",#N/A,FALSE,"P"}</definedName>
    <definedName name="vcvz" localSheetId="23" hidden="1">{"Tab1",#N/A,FALSE,"P";"Tab2",#N/A,FALSE,"P"}</definedName>
    <definedName name="vcvz" hidden="1">{"Tab1",#N/A,FALSE,"P";"Tab2",#N/A,FALSE,"P"}</definedName>
    <definedName name="venci" localSheetId="3">#REF!</definedName>
    <definedName name="venci">#REF!</definedName>
    <definedName name="venci2000" localSheetId="3">#REF!</definedName>
    <definedName name="venci2000">#REF!</definedName>
    <definedName name="venci2001" localSheetId="3">#REF!</definedName>
    <definedName name="venci2001">#REF!</definedName>
    <definedName name="venci2002" localSheetId="3">#REF!</definedName>
    <definedName name="venci2002">#REF!</definedName>
    <definedName name="venci2003" localSheetId="3">#REF!</definedName>
    <definedName name="venci2003">#REF!</definedName>
    <definedName name="venci98" localSheetId="3">[6]Programa!#REF!</definedName>
    <definedName name="venci98">[6]Programa!#REF!</definedName>
    <definedName name="venci98j" localSheetId="3">[6]Programa!#REF!</definedName>
    <definedName name="venci98j">[6]Programa!#REF!</definedName>
    <definedName name="venci98s" localSheetId="3">#REF!</definedName>
    <definedName name="venci98s">#REF!</definedName>
    <definedName name="venci99" localSheetId="3">#REF!</definedName>
    <definedName name="venci99">#REF!</definedName>
    <definedName name="VOLUMENCAL" localSheetId="3">#REF!</definedName>
    <definedName name="VOLUMENCAL">#REF!</definedName>
    <definedName name="vsvbvbsb" localSheetId="3" hidden="1">{"Tab1",#N/A,FALSE,"P";"Tab2",#N/A,FALSE,"P"}</definedName>
    <definedName name="vsvbvbsb" localSheetId="21" hidden="1">{"Tab1",#N/A,FALSE,"P";"Tab2",#N/A,FALSE,"P"}</definedName>
    <definedName name="vsvbvbsb" localSheetId="22" hidden="1">{"Tab1",#N/A,FALSE,"P";"Tab2",#N/A,FALSE,"P"}</definedName>
    <definedName name="vsvbvbsb" localSheetId="23" hidden="1">{"Tab1",#N/A,FALSE,"P";"Tab2",#N/A,FALSE,"P"}</definedName>
    <definedName name="vsvbvbsb" hidden="1">{"Tab1",#N/A,FALSE,"P";"Tab2",#N/A,FALSE,"P"}</definedName>
    <definedName name="vv" localSheetId="3" hidden="1">{"Tab1",#N/A,FALSE,"P";"Tab2",#N/A,FALSE,"P"}</definedName>
    <definedName name="vv" localSheetId="21" hidden="1">{"Tab1",#N/A,FALSE,"P";"Tab2",#N/A,FALSE,"P"}</definedName>
    <definedName name="vv" localSheetId="22" hidden="1">{"Tab1",#N/A,FALSE,"P";"Tab2",#N/A,FALSE,"P"}</definedName>
    <definedName name="vv" localSheetId="23" hidden="1">{"Tab1",#N/A,FALSE,"P";"Tab2",#N/A,FALSE,"P"}</definedName>
    <definedName name="vv" hidden="1">{"Tab1",#N/A,FALSE,"P";"Tab2",#N/A,FALSE,"P"}</definedName>
    <definedName name="vvasd" localSheetId="3" hidden="1">{"Tab1",#N/A,FALSE,"P";"Tab2",#N/A,FALSE,"P"}</definedName>
    <definedName name="vvasd" localSheetId="21" hidden="1">{"Tab1",#N/A,FALSE,"P";"Tab2",#N/A,FALSE,"P"}</definedName>
    <definedName name="vvasd" localSheetId="22" hidden="1">{"Tab1",#N/A,FALSE,"P";"Tab2",#N/A,FALSE,"P"}</definedName>
    <definedName name="vvasd" localSheetId="23" hidden="1">{"Tab1",#N/A,FALSE,"P";"Tab2",#N/A,FALSE,"P"}</definedName>
    <definedName name="vvasd" hidden="1">{"Tab1",#N/A,FALSE,"P";"Tab2",#N/A,FALSE,"P"}</definedName>
    <definedName name="vvbvfvc" localSheetId="3" hidden="1">{"Minpmon",#N/A,FALSE,"Monthinput"}</definedName>
    <definedName name="vvbvfvc" localSheetId="21" hidden="1">{"Minpmon",#N/A,FALSE,"Monthinput"}</definedName>
    <definedName name="vvbvfvc" localSheetId="22" hidden="1">{"Minpmon",#N/A,FALSE,"Monthinput"}</definedName>
    <definedName name="vvbvfvc" localSheetId="23" hidden="1">{"Minpmon",#N/A,FALSE,"Monthinput"}</definedName>
    <definedName name="vvbvfvc" hidden="1">{"Minpmon",#N/A,FALSE,"Monthinput"}</definedName>
    <definedName name="vvfsbbs" localSheetId="3" hidden="1">{"Riqfin97",#N/A,FALSE,"Tran";"Riqfinpro",#N/A,FALSE,"Tran"}</definedName>
    <definedName name="vvfsbbs" localSheetId="21" hidden="1">{"Riqfin97",#N/A,FALSE,"Tran";"Riqfinpro",#N/A,FALSE,"Tran"}</definedName>
    <definedName name="vvfsbbs" localSheetId="22" hidden="1">{"Riqfin97",#N/A,FALSE,"Tran";"Riqfinpro",#N/A,FALSE,"Tran"}</definedName>
    <definedName name="vvfsbbs" localSheetId="23" hidden="1">{"Riqfin97",#N/A,FALSE,"Tran";"Riqfinpro",#N/A,FALSE,"Tran"}</definedName>
    <definedName name="vvfsbbs" hidden="1">{"Riqfin97",#N/A,FALSE,"Tran";"Riqfinpro",#N/A,FALSE,"Tran"}</definedName>
    <definedName name="vvv" localSheetId="3" hidden="1">{"Tab1",#N/A,FALSE,"P";"Tab2",#N/A,FALSE,"P"}</definedName>
    <definedName name="vvv" localSheetId="21" hidden="1">{"Tab1",#N/A,FALSE,"P";"Tab2",#N/A,FALSE,"P"}</definedName>
    <definedName name="vvv" localSheetId="22" hidden="1">{"Tab1",#N/A,FALSE,"P";"Tab2",#N/A,FALSE,"P"}</definedName>
    <definedName name="vvv" localSheetId="23" hidden="1">{"Tab1",#N/A,FALSE,"P";"Tab2",#N/A,FALSE,"P"}</definedName>
    <definedName name="vvv" hidden="1">{"Tab1",#N/A,FALSE,"P";"Tab2",#N/A,FALSE,"P"}</definedName>
    <definedName name="vvvv" localSheetId="3" hidden="1">{"Minpmon",#N/A,FALSE,"Monthinput"}</definedName>
    <definedName name="vvvv" localSheetId="21" hidden="1">{"Minpmon",#N/A,FALSE,"Monthinput"}</definedName>
    <definedName name="vvvv" localSheetId="22" hidden="1">{"Minpmon",#N/A,FALSE,"Monthinput"}</definedName>
    <definedName name="vvvv" localSheetId="23" hidden="1">{"Minpmon",#N/A,FALSE,"Monthinput"}</definedName>
    <definedName name="vvvv" hidden="1">{"Minpmon",#N/A,FALSE,"Monthinput"}</definedName>
    <definedName name="vvvvvvvvvvvv" localSheetId="3" hidden="1">{"Riqfin97",#N/A,FALSE,"Tran";"Riqfinpro",#N/A,FALSE,"Tran"}</definedName>
    <definedName name="vvvvvvvvvvvv" localSheetId="21" hidden="1">{"Riqfin97",#N/A,FALSE,"Tran";"Riqfinpro",#N/A,FALSE,"Tran"}</definedName>
    <definedName name="vvvvvvvvvvvv" localSheetId="22" hidden="1">{"Riqfin97",#N/A,FALSE,"Tran";"Riqfinpro",#N/A,FALSE,"Tran"}</definedName>
    <definedName name="vvvvvvvvvvvv" localSheetId="23" hidden="1">{"Riqfin97",#N/A,FALSE,"Tran";"Riqfinpro",#N/A,FALSE,"Tran"}</definedName>
    <definedName name="vvvvvvvvvvvv" hidden="1">{"Riqfin97",#N/A,FALSE,"Tran";"Riqfinpro",#N/A,FALSE,"Tran"}</definedName>
    <definedName name="vvvvvvvvvvvvv" localSheetId="3" hidden="1">{"Tab1",#N/A,FALSE,"P";"Tab2",#N/A,FALSE,"P"}</definedName>
    <definedName name="vvvvvvvvvvvvv" localSheetId="21" hidden="1">{"Tab1",#N/A,FALSE,"P";"Tab2",#N/A,FALSE,"P"}</definedName>
    <definedName name="vvvvvvvvvvvvv" localSheetId="22" hidden="1">{"Tab1",#N/A,FALSE,"P";"Tab2",#N/A,FALSE,"P"}</definedName>
    <definedName name="vvvvvvvvvvvvv" localSheetId="23" hidden="1">{"Tab1",#N/A,FALSE,"P";"Tab2",#N/A,FALSE,"P"}</definedName>
    <definedName name="vvvvvvvvvvvvv" hidden="1">{"Tab1",#N/A,FALSE,"P";"Tab2",#N/A,FALSE,"P"}</definedName>
    <definedName name="w" localSheetId="3" hidden="1">{"Minpmon",#N/A,FALSE,"Monthinput"}</definedName>
    <definedName name="w" localSheetId="21" hidden="1">{"Minpmon",#N/A,FALSE,"Monthinput"}</definedName>
    <definedName name="w" localSheetId="22" hidden="1">{"Minpmon",#N/A,FALSE,"Monthinput"}</definedName>
    <definedName name="w" localSheetId="23" hidden="1">{"Minpmon",#N/A,FALSE,"Monthinput"}</definedName>
    <definedName name="w" hidden="1">{"Minpmon",#N/A,FALSE,"Monthinput"}</definedName>
    <definedName name="weer4rwer" localSheetId="3" hidden="1">{"Minpmon",#N/A,FALSE,"Monthinput"}</definedName>
    <definedName name="weer4rwer" localSheetId="21" hidden="1">{"Minpmon",#N/A,FALSE,"Monthinput"}</definedName>
    <definedName name="weer4rwer" localSheetId="22" hidden="1">{"Minpmon",#N/A,FALSE,"Monthinput"}</definedName>
    <definedName name="weer4rwer" localSheetId="23" hidden="1">{"Minpmon",#N/A,FALSE,"Monthinput"}</definedName>
    <definedName name="weer4rwer" hidden="1">{"Minpmon",#N/A,FALSE,"Monthinput"}</definedName>
    <definedName name="wer" localSheetId="3" hidden="1">{"Riqfin97",#N/A,FALSE,"Tran";"Riqfinpro",#N/A,FALSE,"Tran"}</definedName>
    <definedName name="wer" localSheetId="21" hidden="1">{"Riqfin97",#N/A,FALSE,"Tran";"Riqfinpro",#N/A,FALSE,"Tran"}</definedName>
    <definedName name="wer" localSheetId="22" hidden="1">{"Riqfin97",#N/A,FALSE,"Tran";"Riqfinpro",#N/A,FALSE,"Tran"}</definedName>
    <definedName name="wer" localSheetId="23" hidden="1">{"Riqfin97",#N/A,FALSE,"Tran";"Riqfinpro",#N/A,FALSE,"Tran"}</definedName>
    <definedName name="wer" hidden="1">{"Riqfin97",#N/A,FALSE,"Tran";"Riqfinpro",#N/A,FALSE,"Tran"}</definedName>
    <definedName name="wergtfwerg" localSheetId="3" hidden="1">{"Riqfin97",#N/A,FALSE,"Tran";"Riqfinpro",#N/A,FALSE,"Tran"}</definedName>
    <definedName name="wergtfwerg" localSheetId="21" hidden="1">{"Riqfin97",#N/A,FALSE,"Tran";"Riqfinpro",#N/A,FALSE,"Tran"}</definedName>
    <definedName name="wergtfwerg" localSheetId="22" hidden="1">{"Riqfin97",#N/A,FALSE,"Tran";"Riqfinpro",#N/A,FALSE,"Tran"}</definedName>
    <definedName name="wergtfwerg" localSheetId="23" hidden="1">{"Riqfin97",#N/A,FALSE,"Tran";"Riqfinpro",#N/A,FALSE,"Tran"}</definedName>
    <definedName name="wergtfwerg" hidden="1">{"Riqfin97",#N/A,FALSE,"Tran";"Riqfinpro",#N/A,FALSE,"Tran"}</definedName>
    <definedName name="wqertrwrt" localSheetId="3" hidden="1">{"Tab1",#N/A,FALSE,"P";"Tab2",#N/A,FALSE,"P"}</definedName>
    <definedName name="wqertrwrt" localSheetId="21" hidden="1">{"Tab1",#N/A,FALSE,"P";"Tab2",#N/A,FALSE,"P"}</definedName>
    <definedName name="wqertrwrt" localSheetId="22" hidden="1">{"Tab1",#N/A,FALSE,"P";"Tab2",#N/A,FALSE,"P"}</definedName>
    <definedName name="wqertrwrt" localSheetId="23" hidden="1">{"Tab1",#N/A,FALSE,"P";"Tab2",#N/A,FALSE,"P"}</definedName>
    <definedName name="wqertrwrt" hidden="1">{"Tab1",#N/A,FALSE,"P";"Tab2",#N/A,FALSE,"P"}</definedName>
    <definedName name="wrn.All._.Standard." localSheetId="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2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2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2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2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2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2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3" hidden="1">{"Minpmon",#N/A,FALSE,"Monthinput"}</definedName>
    <definedName name="wrn.Monthsheet." localSheetId="21" hidden="1">{"Minpmon",#N/A,FALSE,"Monthinput"}</definedName>
    <definedName name="wrn.Monthsheet." localSheetId="22" hidden="1">{"Minpmon",#N/A,FALSE,"Monthinput"}</definedName>
    <definedName name="wrn.Monthsheet." localSheetId="23" hidden="1">{"Minpmon",#N/A,FALSE,"Monthinput"}</definedName>
    <definedName name="wrn.Monthsheet." hidden="1">{"Minpmon",#N/A,FALSE,"Monthinput"}</definedName>
    <definedName name="wrn.Program." localSheetId="3" hidden="1">{"Tab1",#N/A,FALSE,"P";"Tab2",#N/A,FALSE,"P"}</definedName>
    <definedName name="wrn.Program." localSheetId="21" hidden="1">{"Tab1",#N/A,FALSE,"P";"Tab2",#N/A,FALSE,"P"}</definedName>
    <definedName name="wrn.Program." localSheetId="22" hidden="1">{"Tab1",#N/A,FALSE,"P";"Tab2",#N/A,FALSE,"P"}</definedName>
    <definedName name="wrn.Program." localSheetId="23" hidden="1">{"Tab1",#N/A,FALSE,"P";"Tab2",#N/A,FALSE,"P"}</definedName>
    <definedName name="wrn.Program." hidden="1">{"Tab1",#N/A,FALSE,"P";"Tab2",#N/A,FALSE,"P"}</definedName>
    <definedName name="wrn.repred.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3" hidden="1">{"Riqfin97",#N/A,FALSE,"Tran";"Riqfinpro",#N/A,FALSE,"Tran"}</definedName>
    <definedName name="wrn.Riqfin." localSheetId="21" hidden="1">{"Riqfin97",#N/A,FALSE,"Tran";"Riqfinpro",#N/A,FALSE,"Tran"}</definedName>
    <definedName name="wrn.Riqfin." localSheetId="22" hidden="1">{"Riqfin97",#N/A,FALSE,"Tran";"Riqfinpro",#N/A,FALSE,"Tran"}</definedName>
    <definedName name="wrn.Riqfin." localSheetId="23" hidden="1">{"Riqfin97",#N/A,FALSE,"Tran";"Riqfinpro",#N/A,FALSE,"Tran"}</definedName>
    <definedName name="wrn.Riqfin." hidden="1">{"Riqfin97",#N/A,FALSE,"Tran";"Riqfinpro",#N/A,FALSE,"Tran"}</definedName>
    <definedName name="wrn.Staff._.Report._.Tables." localSheetId="3" hidden="1">{#N/A,#N/A,FALSE,"SR1";#N/A,#N/A,FALSE,"SR2";#N/A,#N/A,FALSE,"SR3";#N/A,#N/A,FALSE,"SR4"}</definedName>
    <definedName name="wrn.Staff._.Report._.Tables." localSheetId="21" hidden="1">{#N/A,#N/A,FALSE,"SR1";#N/A,#N/A,FALSE,"SR2";#N/A,#N/A,FALSE,"SR3";#N/A,#N/A,FALSE,"SR4"}</definedName>
    <definedName name="wrn.Staff._.Report._.Tables." localSheetId="22" hidden="1">{#N/A,#N/A,FALSE,"SR1";#N/A,#N/A,FALSE,"SR2";#N/A,#N/A,FALSE,"SR3";#N/A,#N/A,FALSE,"SR4"}</definedName>
    <definedName name="wrn.Staff._.Report._.Tables." localSheetId="23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3" hidden="1">[37]M!#REF!</definedName>
    <definedName name="ww" hidden="1">[37]M!#REF!</definedName>
    <definedName name="www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3" hidden="1">[37]M!#REF!</definedName>
    <definedName name="wwww" hidden="1">[37]M!#REF!</definedName>
    <definedName name="wwwww" localSheetId="3" hidden="1">{"Minpmon",#N/A,FALSE,"Monthinput"}</definedName>
    <definedName name="wwwww" localSheetId="21" hidden="1">{"Minpmon",#N/A,FALSE,"Monthinput"}</definedName>
    <definedName name="wwwww" localSheetId="22" hidden="1">{"Minpmon",#N/A,FALSE,"Monthinput"}</definedName>
    <definedName name="wwwww" localSheetId="23" hidden="1">{"Minpmon",#N/A,FALSE,"Monthinput"}</definedName>
    <definedName name="wwwww" hidden="1">{"Minpmon",#N/A,FALSE,"Monthinput"}</definedName>
    <definedName name="wwwwwww" localSheetId="3" hidden="1">{"Riqfin97",#N/A,FALSE,"Tran";"Riqfinpro",#N/A,FALSE,"Tran"}</definedName>
    <definedName name="wwwwwww" localSheetId="21" hidden="1">{"Riqfin97",#N/A,FALSE,"Tran";"Riqfinpro",#N/A,FALSE,"Tran"}</definedName>
    <definedName name="wwwwwww" localSheetId="22" hidden="1">{"Riqfin97",#N/A,FALSE,"Tran";"Riqfinpro",#N/A,FALSE,"Tran"}</definedName>
    <definedName name="wwwwwww" localSheetId="23" hidden="1">{"Riqfin97",#N/A,FALSE,"Tran";"Riqfinpro",#N/A,FALSE,"Tran"}</definedName>
    <definedName name="wwwwwww" hidden="1">{"Riqfin97",#N/A,FALSE,"Tran";"Riqfinpro",#N/A,FALSE,"Tran"}</definedName>
    <definedName name="wwwwwwww" localSheetId="3" hidden="1">{"Tab1",#N/A,FALSE,"P";"Tab2",#N/A,FALSE,"P"}</definedName>
    <definedName name="wwwwwwww" localSheetId="21" hidden="1">{"Tab1",#N/A,FALSE,"P";"Tab2",#N/A,FALSE,"P"}</definedName>
    <definedName name="wwwwwwww" localSheetId="22" hidden="1">{"Tab1",#N/A,FALSE,"P";"Tab2",#N/A,FALSE,"P"}</definedName>
    <definedName name="wwwwwwww" localSheetId="23" hidden="1">{"Tab1",#N/A,FALSE,"P";"Tab2",#N/A,FALSE,"P"}</definedName>
    <definedName name="wwwwwwww" hidden="1">{"Tab1",#N/A,FALSE,"P";"Tab2",#N/A,FALSE,"P"}</definedName>
    <definedName name="xa" localSheetId="3">'[17]PIB EN CORR'!#REF!</definedName>
    <definedName name="xa">'[17]PIB EN CORR'!#REF!</definedName>
    <definedName name="xaa">'[17]PIB EN CORR'!$AV$5:$AV$77</definedName>
    <definedName name="xbb" localSheetId="3">'[17]PIB EN CORR'!#REF!</definedName>
    <definedName name="xbb">'[17]PIB EN CORR'!#REF!</definedName>
    <definedName name="XBS">[14]SREAL!A$41</definedName>
    <definedName name="xdafs" localSheetId="3" hidden="1">{"Riqfin97",#N/A,FALSE,"Tran";"Riqfinpro",#N/A,FALSE,"Tran"}</definedName>
    <definedName name="xdafs" localSheetId="21" hidden="1">{"Riqfin97",#N/A,FALSE,"Tran";"Riqfinpro",#N/A,FALSE,"Tran"}</definedName>
    <definedName name="xdafs" localSheetId="22" hidden="1">{"Riqfin97",#N/A,FALSE,"Tran";"Riqfinpro",#N/A,FALSE,"Tran"}</definedName>
    <definedName name="xdafs" localSheetId="23" hidden="1">{"Riqfin97",#N/A,FALSE,"Tran";"Riqfinpro",#N/A,FALSE,"Tran"}</definedName>
    <definedName name="xdafs" hidden="1">{"Riqfin97",#N/A,FALSE,"Tran";"Riqfinpro",#N/A,FALSE,"Tran"}</definedName>
    <definedName name="xx" localSheetId="3" hidden="1">{"Riqfin97",#N/A,FALSE,"Tran";"Riqfinpro",#N/A,FALSE,"Tran"}</definedName>
    <definedName name="xx" localSheetId="21" hidden="1">{"Riqfin97",#N/A,FALSE,"Tran";"Riqfinpro",#N/A,FALSE,"Tran"}</definedName>
    <definedName name="xx" localSheetId="22" hidden="1">{"Riqfin97",#N/A,FALSE,"Tran";"Riqfinpro",#N/A,FALSE,"Tran"}</definedName>
    <definedName name="xx" localSheetId="23" hidden="1">{"Riqfin97",#N/A,FALSE,"Tran";"Riqfinpro",#N/A,FALSE,"Tran"}</definedName>
    <definedName name="xx" hidden="1">{"Riqfin97",#N/A,FALSE,"Tran";"Riqfinpro",#N/A,FALSE,"Tran"}</definedName>
    <definedName name="xxWRS_1" localSheetId="3">#REF!</definedName>
    <definedName name="xxWRS_1">#REF!</definedName>
    <definedName name="xxxx" localSheetId="3" hidden="1">{"Riqfin97",#N/A,FALSE,"Tran";"Riqfinpro",#N/A,FALSE,"Tran"}</definedName>
    <definedName name="xxxx" localSheetId="21" hidden="1">{"Riqfin97",#N/A,FALSE,"Tran";"Riqfinpro",#N/A,FALSE,"Tran"}</definedName>
    <definedName name="xxxx" localSheetId="22" hidden="1">{"Riqfin97",#N/A,FALSE,"Tran";"Riqfinpro",#N/A,FALSE,"Tran"}</definedName>
    <definedName name="xxxx" localSheetId="23" hidden="1">{"Riqfin97",#N/A,FALSE,"Tran";"Riqfinpro",#N/A,FALSE,"Tran"}</definedName>
    <definedName name="xxxx" hidden="1">{"Riqfin97",#N/A,FALSE,"Tran";"Riqfinpro",#N/A,FALSE,"Tran"}</definedName>
    <definedName name="xxxxxxxxxxxxxx" localSheetId="3" hidden="1">{"Riqfin97",#N/A,FALSE,"Tran";"Riqfinpro",#N/A,FALSE,"Tran"}</definedName>
    <definedName name="xxxxxxxxxxxxxx" localSheetId="21" hidden="1">{"Riqfin97",#N/A,FALSE,"Tran";"Riqfinpro",#N/A,FALSE,"Tran"}</definedName>
    <definedName name="xxxxxxxxxxxxxx" localSheetId="22" hidden="1">{"Riqfin97",#N/A,FALSE,"Tran";"Riqfinpro",#N/A,FALSE,"Tran"}</definedName>
    <definedName name="xxxxxxxxxxxxxx" localSheetId="23" hidden="1">{"Riqfin97",#N/A,FALSE,"Tran";"Riqfinpro",#N/A,FALSE,"Tran"}</definedName>
    <definedName name="xxxxxxxxxxxxxx" hidden="1">{"Riqfin97",#N/A,FALSE,"Tran";"Riqfinpro",#N/A,FALSE,"Tran"}</definedName>
    <definedName name="y">[14]SREAL!A$10</definedName>
    <definedName name="Years">[7]Q7!$E$6:$AH$6</definedName>
    <definedName name="yu" localSheetId="3" hidden="1">{"Tab1",#N/A,FALSE,"P";"Tab2",#N/A,FALSE,"P"}</definedName>
    <definedName name="yu" localSheetId="21" hidden="1">{"Tab1",#N/A,FALSE,"P";"Tab2",#N/A,FALSE,"P"}</definedName>
    <definedName name="yu" localSheetId="22" hidden="1">{"Tab1",#N/A,FALSE,"P";"Tab2",#N/A,FALSE,"P"}</definedName>
    <definedName name="yu" localSheetId="23" hidden="1">{"Tab1",#N/A,FALSE,"P";"Tab2",#N/A,FALSE,"P"}</definedName>
    <definedName name="yu" hidden="1">{"Tab1",#N/A,FALSE,"P";"Tab2",#N/A,FALSE,"P"}</definedName>
    <definedName name="yy" localSheetId="3" hidden="1">{"Tab1",#N/A,FALSE,"P";"Tab2",#N/A,FALSE,"P"}</definedName>
    <definedName name="yy" localSheetId="21" hidden="1">{"Tab1",#N/A,FALSE,"P";"Tab2",#N/A,FALSE,"P"}</definedName>
    <definedName name="yy" localSheetId="22" hidden="1">{"Tab1",#N/A,FALSE,"P";"Tab2",#N/A,FALSE,"P"}</definedName>
    <definedName name="yy" localSheetId="23" hidden="1">{"Tab1",#N/A,FALSE,"P";"Tab2",#N/A,FALSE,"P"}</definedName>
    <definedName name="yy" hidden="1">{"Tab1",#N/A,FALSE,"P";"Tab2",#N/A,FALSE,"P"}</definedName>
    <definedName name="yyy" localSheetId="3" hidden="1">{"Tab1",#N/A,FALSE,"P";"Tab2",#N/A,FALSE,"P"}</definedName>
    <definedName name="yyy" localSheetId="21" hidden="1">{"Tab1",#N/A,FALSE,"P";"Tab2",#N/A,FALSE,"P"}</definedName>
    <definedName name="yyy" localSheetId="22" hidden="1">{"Tab1",#N/A,FALSE,"P";"Tab2",#N/A,FALSE,"P"}</definedName>
    <definedName name="yyy" localSheetId="23" hidden="1">{"Tab1",#N/A,FALSE,"P";"Tab2",#N/A,FALSE,"P"}</definedName>
    <definedName name="yyy" hidden="1">{"Tab1",#N/A,FALSE,"P";"Tab2",#N/A,FALSE,"P"}</definedName>
    <definedName name="yyyy" localSheetId="3" hidden="1">{"Tab1",#N/A,FALSE,"P";"Tab2",#N/A,FALSE,"P"}</definedName>
    <definedName name="yyyy" localSheetId="21" hidden="1">{"Tab1",#N/A,FALSE,"P";"Tab2",#N/A,FALSE,"P"}</definedName>
    <definedName name="yyyy" localSheetId="22" hidden="1">{"Tab1",#N/A,FALSE,"P";"Tab2",#N/A,FALSE,"P"}</definedName>
    <definedName name="yyyy" localSheetId="23" hidden="1">{"Tab1",#N/A,FALSE,"P";"Tab2",#N/A,FALSE,"P"}</definedName>
    <definedName name="yyyy" hidden="1">{"Tab1",#N/A,FALSE,"P";"Tab2",#N/A,FALSE,"P"}</definedName>
    <definedName name="yyyyyy" localSheetId="3" hidden="1">{"Minpmon",#N/A,FALSE,"Monthinput"}</definedName>
    <definedName name="yyyyyy" localSheetId="21" hidden="1">{"Minpmon",#N/A,FALSE,"Monthinput"}</definedName>
    <definedName name="yyyyyy" localSheetId="22" hidden="1">{"Minpmon",#N/A,FALSE,"Monthinput"}</definedName>
    <definedName name="yyyyyy" localSheetId="23" hidden="1">{"Minpmon",#N/A,FALSE,"Monthinput"}</definedName>
    <definedName name="yyyyyy" hidden="1">{"Minpmon",#N/A,FALSE,"Monthinput"}</definedName>
    <definedName name="zc" localSheetId="3" hidden="1">{"Riqfin97",#N/A,FALSE,"Tran";"Riqfinpro",#N/A,FALSE,"Tran"}</definedName>
    <definedName name="zc" localSheetId="21" hidden="1">{"Riqfin97",#N/A,FALSE,"Tran";"Riqfinpro",#N/A,FALSE,"Tran"}</definedName>
    <definedName name="zc" localSheetId="22" hidden="1">{"Riqfin97",#N/A,FALSE,"Tran";"Riqfinpro",#N/A,FALSE,"Tran"}</definedName>
    <definedName name="zc" localSheetId="23" hidden="1">{"Riqfin97",#N/A,FALSE,"Tran";"Riqfinpro",#N/A,FALSE,"Tran"}</definedName>
    <definedName name="zc" hidden="1">{"Riqfin97",#N/A,FALSE,"Tran";"Riqfinpro",#N/A,FALSE,"Tran"}</definedName>
    <definedName name="zio" localSheetId="3" hidden="1">{"Tab1",#N/A,FALSE,"P";"Tab2",#N/A,FALSE,"P"}</definedName>
    <definedName name="zio" localSheetId="21" hidden="1">{"Tab1",#N/A,FALSE,"P";"Tab2",#N/A,FALSE,"P"}</definedName>
    <definedName name="zio" localSheetId="22" hidden="1">{"Tab1",#N/A,FALSE,"P";"Tab2",#N/A,FALSE,"P"}</definedName>
    <definedName name="zio" localSheetId="23" hidden="1">{"Tab1",#N/A,FALSE,"P";"Tab2",#N/A,FALSE,"P"}</definedName>
    <definedName name="zio" hidden="1">{"Tab1",#N/A,FALSE,"P";"Tab2",#N/A,FALSE,"P"}</definedName>
    <definedName name="zn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2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2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2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3" hidden="1">{"Minpmon",#N/A,FALSE,"Monthinput"}</definedName>
    <definedName name="zsdvsdg" localSheetId="21" hidden="1">{"Minpmon",#N/A,FALSE,"Monthinput"}</definedName>
    <definedName name="zsdvsdg" localSheetId="22" hidden="1">{"Minpmon",#N/A,FALSE,"Monthinput"}</definedName>
    <definedName name="zsdvsdg" localSheetId="23" hidden="1">{"Minpmon",#N/A,FALSE,"Monthinput"}</definedName>
    <definedName name="zsdvsdg" hidden="1">{"Minpmon",#N/A,FALSE,"Monthinput"}</definedName>
    <definedName name="zv" localSheetId="3" hidden="1">{"Tab1",#N/A,FALSE,"P";"Tab2",#N/A,FALSE,"P"}</definedName>
    <definedName name="zv" localSheetId="21" hidden="1">{"Tab1",#N/A,FALSE,"P";"Tab2",#N/A,FALSE,"P"}</definedName>
    <definedName name="zv" localSheetId="22" hidden="1">{"Tab1",#N/A,FALSE,"P";"Tab2",#N/A,FALSE,"P"}</definedName>
    <definedName name="zv" localSheetId="23" hidden="1">{"Tab1",#N/A,FALSE,"P";"Tab2",#N/A,FALSE,"P"}</definedName>
    <definedName name="zv" hidden="1">{"Tab1",#N/A,FALSE,"P";"Tab2",#N/A,FALSE,"P"}</definedName>
    <definedName name="zx" localSheetId="3" hidden="1">{"Tab1",#N/A,FALSE,"P";"Tab2",#N/A,FALSE,"P"}</definedName>
    <definedName name="zx" localSheetId="21" hidden="1">{"Tab1",#N/A,FALSE,"P";"Tab2",#N/A,FALSE,"P"}</definedName>
    <definedName name="zx" localSheetId="22" hidden="1">{"Tab1",#N/A,FALSE,"P";"Tab2",#N/A,FALSE,"P"}</definedName>
    <definedName name="zx" localSheetId="23" hidden="1">{"Tab1",#N/A,FALSE,"P";"Tab2",#N/A,FALSE,"P"}</definedName>
    <definedName name="zx" hidden="1">{"Tab1",#N/A,FALSE,"P";"Tab2",#N/A,FALSE,"P"}</definedName>
    <definedName name="zz" localSheetId="3" hidden="1">{"Tab1",#N/A,FALSE,"P";"Tab2",#N/A,FALSE,"P"}</definedName>
    <definedName name="zz" localSheetId="21" hidden="1">{"Tab1",#N/A,FALSE,"P";"Tab2",#N/A,FALSE,"P"}</definedName>
    <definedName name="zz" localSheetId="22" hidden="1">{"Tab1",#N/A,FALSE,"P";"Tab2",#N/A,FALSE,"P"}</definedName>
    <definedName name="zz" localSheetId="23" hidden="1">{"Tab1",#N/A,FALSE,"P";"Tab2",#N/A,FALSE,"P"}</definedName>
    <definedName name="zz" hidden="1">{"Tab1",#N/A,FALSE,"P";"Tab2",#N/A,FALSE,"P"}</definedName>
    <definedName name="zzzz" localSheetId="3" hidden="1">{"Tab1",#N/A,FALSE,"P";"Tab2",#N/A,FALSE,"P"}</definedName>
    <definedName name="zzzz" localSheetId="21" hidden="1">{"Tab1",#N/A,FALSE,"P";"Tab2",#N/A,FALSE,"P"}</definedName>
    <definedName name="zzzz" localSheetId="22" hidden="1">{"Tab1",#N/A,FALSE,"P";"Tab2",#N/A,FALSE,"P"}</definedName>
    <definedName name="zzzz" localSheetId="23" hidden="1">{"Tab1",#N/A,FALSE,"P";"Tab2",#N/A,FALSE,"P"}</definedName>
    <definedName name="zzzz" hidden="1">{"Tab1",#N/A,FALSE,"P";"Tab2",#N/A,FALSE,"P"}</definedName>
    <definedName name="zzzzzzzzzz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2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2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2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 iterateDelta="1E-4"/>
</workbook>
</file>

<file path=xl/calcChain.xml><?xml version="1.0" encoding="utf-8"?>
<calcChain xmlns="http://schemas.openxmlformats.org/spreadsheetml/2006/main">
  <c r="V12" i="52" l="1"/>
  <c r="V11" i="52"/>
  <c r="V10" i="26" l="1"/>
  <c r="U17" i="17"/>
  <c r="V17" i="17"/>
  <c r="V12" i="30"/>
  <c r="V10" i="30" s="1"/>
  <c r="V12" i="28"/>
  <c r="V10" i="28" s="1"/>
  <c r="V17" i="27"/>
  <c r="V12" i="27"/>
  <c r="V11" i="26"/>
  <c r="V15" i="26"/>
  <c r="V11" i="39"/>
  <c r="V12" i="39"/>
  <c r="V10" i="37"/>
  <c r="V10" i="20"/>
  <c r="V12" i="20"/>
  <c r="V16" i="40"/>
  <c r="V12" i="40"/>
  <c r="V17" i="18"/>
  <c r="V10" i="18"/>
  <c r="V20" i="17"/>
  <c r="U20" i="17"/>
  <c r="V10" i="17"/>
  <c r="V37" i="15"/>
  <c r="V10" i="15"/>
  <c r="V12" i="15"/>
  <c r="V37" i="13"/>
  <c r="V10" i="13" s="1"/>
  <c r="V12" i="13"/>
  <c r="W10" i="11"/>
  <c r="W36" i="11"/>
  <c r="W11" i="11"/>
  <c r="W12" i="10"/>
  <c r="W37" i="10"/>
  <c r="V10" i="27" l="1"/>
  <c r="V37" i="20"/>
  <c r="V10" i="40"/>
  <c r="W10" i="10"/>
  <c r="S10" i="17" l="1"/>
  <c r="U10" i="17"/>
  <c r="T10" i="17" l="1"/>
  <c r="P16" i="40"/>
  <c r="P10" i="40" s="1"/>
  <c r="Q16" i="40"/>
  <c r="R16" i="40"/>
  <c r="S16" i="40"/>
  <c r="S10" i="40" s="1"/>
  <c r="T16" i="40"/>
  <c r="T10" i="40" s="1"/>
  <c r="U16" i="40"/>
  <c r="N10" i="40"/>
  <c r="O10" i="40"/>
  <c r="R10" i="40" l="1"/>
  <c r="Q10" i="40"/>
  <c r="U11" i="26" l="1"/>
  <c r="U15" i="26"/>
  <c r="U22" i="26"/>
  <c r="U21" i="26"/>
  <c r="U20" i="26"/>
  <c r="U19" i="26"/>
  <c r="U14" i="26"/>
  <c r="U10" i="26" l="1"/>
  <c r="U17" i="27"/>
  <c r="U10" i="27"/>
  <c r="U12" i="27"/>
  <c r="U10" i="30"/>
  <c r="U12" i="30"/>
  <c r="U12" i="28" l="1"/>
  <c r="U10" i="28" s="1"/>
  <c r="U12" i="39" l="1"/>
  <c r="U11" i="39"/>
  <c r="U10" i="37" l="1"/>
  <c r="U12" i="20" l="1"/>
  <c r="U10" i="20" s="1"/>
  <c r="U37" i="20"/>
  <c r="U12" i="40" l="1"/>
  <c r="U10" i="40" l="1"/>
  <c r="U17" i="18" l="1"/>
  <c r="U10" i="18"/>
  <c r="U37" i="15" l="1"/>
  <c r="U12" i="15"/>
  <c r="U10" i="15" l="1"/>
  <c r="U12" i="13" l="1"/>
  <c r="U37" i="13"/>
  <c r="U10" i="13" s="1"/>
  <c r="V10" i="11" l="1"/>
  <c r="V11" i="11"/>
  <c r="V36" i="11"/>
  <c r="V37" i="10" l="1"/>
  <c r="V12" i="10"/>
  <c r="V10" i="10" l="1"/>
  <c r="Q12" i="28" l="1"/>
  <c r="Q10" i="28" s="1"/>
  <c r="Q10" i="27" l="1"/>
  <c r="Q12" i="27"/>
  <c r="T43" i="20" l="1"/>
  <c r="T37" i="20" s="1"/>
  <c r="T10" i="20" s="1"/>
  <c r="S37" i="20" l="1"/>
  <c r="S12" i="20"/>
  <c r="T12" i="20"/>
  <c r="S10" i="20" l="1"/>
  <c r="C7" i="9" l="1"/>
  <c r="D7" i="9"/>
  <c r="E7" i="9"/>
  <c r="F7" i="9"/>
  <c r="G7" i="9"/>
  <c r="H7" i="9"/>
  <c r="J7" i="9"/>
  <c r="K7" i="9"/>
  <c r="L7" i="9"/>
  <c r="N7" i="9"/>
  <c r="O7" i="9"/>
  <c r="C8" i="9"/>
  <c r="D8" i="9"/>
  <c r="E8" i="9"/>
  <c r="F8" i="9"/>
  <c r="G8" i="9"/>
  <c r="H8" i="9"/>
  <c r="J8" i="9"/>
  <c r="K8" i="9"/>
  <c r="L8" i="9"/>
  <c r="N8" i="9"/>
  <c r="O8" i="9"/>
  <c r="C9" i="9"/>
  <c r="D9" i="9"/>
  <c r="E9" i="9"/>
  <c r="F9" i="9"/>
  <c r="G9" i="9"/>
  <c r="H9" i="9"/>
  <c r="J9" i="9"/>
  <c r="K9" i="9"/>
  <c r="L9" i="9"/>
  <c r="N9" i="9"/>
  <c r="O9" i="9"/>
  <c r="C10" i="9"/>
  <c r="D10" i="9"/>
  <c r="E10" i="9"/>
  <c r="F10" i="9"/>
  <c r="G10" i="9"/>
  <c r="H10" i="9"/>
  <c r="J10" i="9"/>
  <c r="K10" i="9"/>
  <c r="L10" i="9"/>
  <c r="N10" i="9"/>
  <c r="O10" i="9"/>
  <c r="C11" i="9"/>
  <c r="D11" i="9"/>
  <c r="E11" i="9"/>
  <c r="F11" i="9"/>
  <c r="G11" i="9"/>
  <c r="H11" i="9"/>
  <c r="J11" i="9"/>
  <c r="K11" i="9"/>
  <c r="L11" i="9"/>
  <c r="N11" i="9"/>
  <c r="O11" i="9"/>
  <c r="C12" i="9"/>
  <c r="D12" i="9"/>
  <c r="E12" i="9"/>
  <c r="F12" i="9"/>
  <c r="G12" i="9"/>
  <c r="H12" i="9"/>
  <c r="J12" i="9"/>
  <c r="K12" i="9"/>
  <c r="L12" i="9"/>
  <c r="N12" i="9"/>
  <c r="O12" i="9"/>
  <c r="C13" i="9"/>
  <c r="D13" i="9"/>
  <c r="E13" i="9"/>
  <c r="F13" i="9"/>
  <c r="G13" i="9"/>
  <c r="H13" i="9"/>
  <c r="J13" i="9"/>
  <c r="K13" i="9"/>
  <c r="L13" i="9"/>
  <c r="N13" i="9"/>
  <c r="O13" i="9"/>
  <c r="C14" i="9"/>
  <c r="D14" i="9"/>
  <c r="E14" i="9"/>
  <c r="F14" i="9"/>
  <c r="G14" i="9"/>
  <c r="H14" i="9"/>
  <c r="J14" i="9"/>
  <c r="K14" i="9"/>
  <c r="L14" i="9"/>
  <c r="N14" i="9"/>
  <c r="O14" i="9"/>
  <c r="C15" i="9"/>
  <c r="D15" i="9"/>
  <c r="E15" i="9"/>
  <c r="F15" i="9"/>
  <c r="G15" i="9"/>
  <c r="H15" i="9"/>
  <c r="J15" i="9"/>
  <c r="K15" i="9"/>
  <c r="L15" i="9"/>
  <c r="N15" i="9"/>
  <c r="O15" i="9"/>
  <c r="C16" i="9"/>
  <c r="D16" i="9"/>
  <c r="E16" i="9"/>
  <c r="F16" i="9"/>
  <c r="G16" i="9"/>
  <c r="H16" i="9"/>
  <c r="J16" i="9"/>
  <c r="K16" i="9"/>
  <c r="L16" i="9"/>
  <c r="N16" i="9"/>
  <c r="O16" i="9"/>
  <c r="C17" i="9"/>
  <c r="D17" i="9"/>
  <c r="E17" i="9"/>
  <c r="F17" i="9"/>
  <c r="G17" i="9"/>
  <c r="H17" i="9"/>
  <c r="I17" i="9"/>
  <c r="J17" i="9"/>
  <c r="K17" i="9"/>
  <c r="L17" i="9"/>
  <c r="N17" i="9"/>
  <c r="O17" i="9"/>
  <c r="C18" i="9"/>
  <c r="D18" i="9"/>
  <c r="E18" i="9"/>
  <c r="F18" i="9"/>
  <c r="G18" i="9"/>
  <c r="H18" i="9"/>
  <c r="I18" i="9"/>
  <c r="J18" i="9"/>
  <c r="K18" i="9"/>
  <c r="L18" i="9"/>
  <c r="N18" i="9"/>
  <c r="O18" i="9"/>
  <c r="C19" i="9"/>
  <c r="D19" i="9"/>
  <c r="E19" i="9"/>
  <c r="F19" i="9"/>
  <c r="G19" i="9"/>
  <c r="H19" i="9"/>
  <c r="I19" i="9"/>
  <c r="J19" i="9"/>
  <c r="K19" i="9"/>
  <c r="L19" i="9"/>
  <c r="N19" i="9"/>
  <c r="O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C7" i="1"/>
  <c r="D7" i="1"/>
  <c r="E7" i="1"/>
  <c r="F7" i="1"/>
  <c r="G7" i="1"/>
  <c r="H7" i="1"/>
  <c r="J7" i="1"/>
  <c r="K7" i="1"/>
  <c r="L7" i="1"/>
  <c r="N7" i="1"/>
  <c r="O7" i="1"/>
  <c r="C8" i="1"/>
  <c r="D8" i="1"/>
  <c r="E8" i="1"/>
  <c r="F8" i="1"/>
  <c r="G8" i="1"/>
  <c r="H8" i="1"/>
  <c r="J8" i="1"/>
  <c r="K8" i="1"/>
  <c r="L8" i="1"/>
  <c r="N8" i="1"/>
  <c r="O8" i="1"/>
  <c r="C9" i="1"/>
  <c r="D9" i="1"/>
  <c r="E9" i="1"/>
  <c r="F9" i="1"/>
  <c r="G9" i="1"/>
  <c r="H9" i="1"/>
  <c r="J9" i="1"/>
  <c r="K9" i="1"/>
  <c r="L9" i="1"/>
  <c r="N9" i="1"/>
  <c r="O9" i="1"/>
  <c r="C10" i="1"/>
  <c r="D10" i="1"/>
  <c r="E10" i="1"/>
  <c r="F10" i="1"/>
  <c r="G10" i="1"/>
  <c r="H10" i="1"/>
  <c r="J10" i="1"/>
  <c r="K10" i="1"/>
  <c r="L10" i="1"/>
  <c r="N10" i="1"/>
  <c r="O10" i="1"/>
  <c r="C11" i="1"/>
  <c r="D11" i="1"/>
  <c r="E11" i="1"/>
  <c r="F11" i="1"/>
  <c r="G11" i="1"/>
  <c r="H11" i="1"/>
  <c r="J11" i="1"/>
  <c r="K11" i="1"/>
  <c r="L11" i="1"/>
  <c r="N11" i="1"/>
  <c r="O11" i="1"/>
  <c r="C12" i="1"/>
  <c r="D12" i="1"/>
  <c r="E12" i="1"/>
  <c r="F12" i="1"/>
  <c r="G12" i="1"/>
  <c r="H12" i="1"/>
  <c r="J12" i="1"/>
  <c r="K12" i="1"/>
  <c r="L12" i="1"/>
  <c r="N12" i="1"/>
  <c r="O12" i="1"/>
  <c r="C13" i="1"/>
  <c r="D13" i="1"/>
  <c r="E13" i="1"/>
  <c r="F13" i="1"/>
  <c r="G13" i="1"/>
  <c r="H13" i="1"/>
  <c r="J13" i="1"/>
  <c r="K13" i="1"/>
  <c r="L13" i="1"/>
  <c r="N13" i="1"/>
  <c r="O13" i="1"/>
  <c r="C14" i="1"/>
  <c r="D14" i="1"/>
  <c r="E14" i="1"/>
  <c r="F14" i="1"/>
  <c r="G14" i="1"/>
  <c r="H14" i="1"/>
  <c r="J14" i="1"/>
  <c r="K14" i="1"/>
  <c r="L14" i="1"/>
  <c r="N14" i="1"/>
  <c r="O14" i="1"/>
  <c r="C18" i="1"/>
  <c r="D18" i="1"/>
  <c r="E18" i="1"/>
  <c r="F18" i="1"/>
  <c r="G18" i="1"/>
  <c r="H18" i="1"/>
  <c r="J18" i="1"/>
  <c r="K18" i="1"/>
  <c r="L18" i="1"/>
  <c r="N18" i="1"/>
  <c r="O18" i="1"/>
  <c r="C19" i="1"/>
  <c r="D19" i="1"/>
  <c r="E19" i="1"/>
  <c r="F19" i="1"/>
  <c r="G19" i="1"/>
  <c r="H19" i="1"/>
  <c r="J19" i="1"/>
  <c r="K19" i="1"/>
  <c r="L19" i="1"/>
  <c r="N19" i="1"/>
  <c r="O19" i="1"/>
  <c r="C20" i="1"/>
  <c r="D20" i="1"/>
  <c r="E20" i="1"/>
  <c r="F20" i="1"/>
  <c r="G20" i="1"/>
  <c r="H20" i="1"/>
  <c r="J20" i="1"/>
  <c r="K20" i="1"/>
  <c r="L20" i="1"/>
  <c r="N20" i="1"/>
  <c r="O20" i="1"/>
  <c r="C21" i="1"/>
  <c r="D21" i="1"/>
  <c r="E21" i="1"/>
  <c r="F21" i="1"/>
  <c r="G21" i="1"/>
  <c r="H21" i="1"/>
  <c r="J21" i="1"/>
  <c r="K21" i="1"/>
  <c r="L21" i="1"/>
  <c r="N21" i="1"/>
  <c r="O21" i="1"/>
  <c r="C22" i="1"/>
  <c r="D22" i="1"/>
  <c r="E22" i="1"/>
  <c r="F22" i="1"/>
  <c r="G22" i="1"/>
  <c r="H22" i="1"/>
  <c r="J22" i="1"/>
  <c r="K22" i="1"/>
  <c r="L22" i="1"/>
  <c r="N22" i="1"/>
  <c r="O22" i="1"/>
  <c r="C23" i="1"/>
  <c r="D23" i="1"/>
  <c r="E23" i="1"/>
  <c r="F23" i="1"/>
  <c r="G23" i="1"/>
  <c r="H23" i="1"/>
  <c r="J23" i="1"/>
  <c r="K23" i="1"/>
  <c r="L23" i="1"/>
  <c r="N23" i="1"/>
  <c r="O23" i="1"/>
  <c r="C24" i="1"/>
  <c r="D24" i="1"/>
  <c r="E24" i="1"/>
  <c r="F24" i="1"/>
  <c r="G24" i="1"/>
  <c r="H24" i="1"/>
  <c r="J24" i="1"/>
  <c r="K24" i="1"/>
  <c r="L24" i="1"/>
  <c r="N24" i="1"/>
  <c r="O24" i="1"/>
  <c r="C25" i="1"/>
  <c r="D25" i="1"/>
  <c r="E25" i="1"/>
  <c r="F25" i="1"/>
  <c r="G25" i="1"/>
  <c r="H25" i="1"/>
  <c r="J25" i="1"/>
  <c r="K25" i="1"/>
  <c r="L25" i="1"/>
  <c r="N25" i="1"/>
  <c r="O25" i="1"/>
  <c r="C26" i="1"/>
  <c r="D26" i="1"/>
  <c r="E26" i="1"/>
  <c r="F26" i="1"/>
  <c r="G26" i="1"/>
  <c r="H26" i="1"/>
  <c r="J26" i="1"/>
  <c r="K26" i="1"/>
  <c r="L26" i="1"/>
  <c r="N26" i="1"/>
  <c r="O26" i="1"/>
  <c r="C27" i="1"/>
  <c r="D27" i="1"/>
  <c r="E27" i="1"/>
  <c r="F27" i="1"/>
  <c r="G27" i="1"/>
  <c r="H27" i="1"/>
  <c r="J27" i="1"/>
  <c r="K27" i="1"/>
  <c r="L27" i="1"/>
  <c r="N27" i="1"/>
  <c r="O27" i="1"/>
  <c r="C28" i="1"/>
  <c r="D28" i="1"/>
  <c r="E28" i="1"/>
  <c r="F28" i="1"/>
  <c r="G28" i="1"/>
  <c r="H28" i="1"/>
  <c r="J28" i="1"/>
  <c r="K28" i="1"/>
  <c r="L28" i="1"/>
  <c r="N28" i="1"/>
  <c r="O28" i="1"/>
  <c r="C29" i="1"/>
  <c r="D29" i="1"/>
  <c r="E29" i="1"/>
  <c r="F29" i="1"/>
  <c r="G29" i="1"/>
  <c r="H29" i="1"/>
  <c r="J29" i="1"/>
  <c r="K29" i="1"/>
  <c r="L29" i="1"/>
  <c r="N29" i="1"/>
  <c r="O29" i="1"/>
  <c r="C33" i="1"/>
  <c r="D33" i="1"/>
  <c r="E33" i="1"/>
  <c r="F33" i="1"/>
  <c r="G33" i="1"/>
  <c r="H33" i="1"/>
  <c r="J33" i="1"/>
  <c r="K33" i="1"/>
  <c r="L33" i="1"/>
  <c r="N33" i="1"/>
  <c r="O33" i="1"/>
  <c r="C34" i="1"/>
  <c r="D34" i="1"/>
  <c r="E34" i="1"/>
  <c r="F34" i="1"/>
  <c r="G34" i="1"/>
  <c r="H34" i="1"/>
  <c r="J34" i="1"/>
  <c r="K34" i="1"/>
  <c r="L34" i="1"/>
  <c r="N34" i="1"/>
  <c r="O34" i="1"/>
  <c r="C35" i="1"/>
  <c r="D35" i="1"/>
  <c r="E35" i="1"/>
  <c r="F35" i="1"/>
  <c r="G35" i="1"/>
  <c r="H35" i="1"/>
  <c r="J35" i="1"/>
  <c r="K35" i="1"/>
  <c r="L35" i="1"/>
  <c r="N35" i="1"/>
  <c r="O35" i="1"/>
  <c r="C36" i="1"/>
  <c r="D36" i="1"/>
  <c r="E36" i="1"/>
  <c r="F36" i="1"/>
  <c r="G36" i="1"/>
  <c r="H36" i="1"/>
  <c r="J36" i="1"/>
  <c r="K36" i="1"/>
  <c r="L36" i="1"/>
  <c r="N36" i="1"/>
  <c r="O36" i="1"/>
  <c r="C37" i="1"/>
  <c r="D37" i="1"/>
  <c r="E37" i="1"/>
  <c r="F37" i="1"/>
  <c r="G37" i="1"/>
  <c r="H37" i="1"/>
  <c r="J37" i="1"/>
  <c r="K37" i="1"/>
  <c r="L37" i="1"/>
  <c r="N37" i="1"/>
  <c r="O37" i="1"/>
  <c r="C38" i="1"/>
  <c r="D38" i="1"/>
  <c r="E38" i="1"/>
  <c r="F38" i="1"/>
  <c r="G38" i="1"/>
  <c r="H38" i="1"/>
  <c r="J38" i="1"/>
  <c r="K38" i="1"/>
  <c r="L38" i="1"/>
  <c r="N38" i="1"/>
  <c r="O38" i="1"/>
  <c r="C39" i="1"/>
  <c r="D39" i="1"/>
  <c r="E39" i="1"/>
  <c r="F39" i="1"/>
  <c r="G39" i="1"/>
  <c r="H39" i="1"/>
  <c r="J39" i="1"/>
  <c r="K39" i="1"/>
  <c r="L39" i="1"/>
  <c r="N39" i="1"/>
  <c r="O39" i="1"/>
  <c r="C40" i="1"/>
  <c r="D40" i="1"/>
  <c r="E40" i="1"/>
  <c r="F40" i="1"/>
  <c r="G40" i="1"/>
  <c r="H40" i="1"/>
  <c r="J40" i="1"/>
  <c r="K40" i="1"/>
  <c r="L40" i="1"/>
  <c r="N40" i="1"/>
  <c r="O40" i="1"/>
  <c r="C41" i="1"/>
  <c r="D41" i="1"/>
  <c r="E41" i="1"/>
  <c r="F41" i="1"/>
  <c r="G41" i="1"/>
  <c r="H41" i="1"/>
  <c r="J41" i="1"/>
  <c r="K41" i="1"/>
  <c r="L41" i="1"/>
  <c r="N41" i="1"/>
  <c r="O41" i="1"/>
  <c r="C42" i="1"/>
  <c r="D42" i="1"/>
  <c r="E42" i="1"/>
  <c r="F42" i="1"/>
  <c r="G42" i="1"/>
  <c r="H42" i="1"/>
  <c r="J42" i="1"/>
  <c r="K42" i="1"/>
  <c r="L42" i="1"/>
  <c r="N42" i="1"/>
  <c r="O42" i="1"/>
  <c r="C43" i="1"/>
  <c r="D43" i="1"/>
  <c r="E43" i="1"/>
  <c r="F43" i="1"/>
  <c r="G43" i="1"/>
  <c r="H43" i="1"/>
  <c r="J43" i="1"/>
  <c r="K43" i="1"/>
  <c r="L43" i="1"/>
  <c r="N43" i="1"/>
  <c r="O43" i="1"/>
  <c r="C44" i="1"/>
  <c r="D44" i="1"/>
  <c r="E44" i="1"/>
  <c r="F44" i="1"/>
  <c r="G44" i="1"/>
  <c r="H44" i="1"/>
  <c r="J44" i="1"/>
  <c r="K44" i="1"/>
  <c r="L44" i="1"/>
  <c r="N44" i="1"/>
  <c r="O44" i="1"/>
  <c r="C48" i="1"/>
  <c r="D48" i="1"/>
  <c r="E48" i="1"/>
  <c r="F48" i="1"/>
  <c r="G48" i="1"/>
  <c r="H48" i="1"/>
  <c r="J48" i="1"/>
  <c r="K48" i="1"/>
  <c r="L48" i="1"/>
  <c r="N48" i="1"/>
  <c r="O48" i="1"/>
  <c r="C49" i="1"/>
  <c r="D49" i="1"/>
  <c r="E49" i="1"/>
  <c r="F49" i="1"/>
  <c r="G49" i="1"/>
  <c r="H49" i="1"/>
  <c r="J49" i="1"/>
  <c r="K49" i="1"/>
  <c r="L49" i="1"/>
  <c r="N49" i="1"/>
  <c r="O49" i="1"/>
  <c r="C50" i="1"/>
  <c r="D50" i="1"/>
  <c r="E50" i="1"/>
  <c r="F50" i="1"/>
  <c r="G50" i="1"/>
  <c r="H50" i="1"/>
  <c r="J50" i="1"/>
  <c r="K50" i="1"/>
  <c r="L50" i="1"/>
  <c r="N50" i="1"/>
  <c r="O50" i="1"/>
  <c r="C51" i="1"/>
  <c r="D51" i="1"/>
  <c r="E51" i="1"/>
  <c r="F51" i="1"/>
  <c r="G51" i="1"/>
  <c r="H51" i="1"/>
  <c r="J51" i="1"/>
  <c r="K51" i="1"/>
  <c r="L51" i="1"/>
  <c r="N51" i="1"/>
  <c r="O51" i="1"/>
  <c r="C52" i="1"/>
  <c r="D52" i="1"/>
  <c r="E52" i="1"/>
  <c r="F52" i="1"/>
  <c r="G52" i="1"/>
  <c r="H52" i="1"/>
  <c r="J52" i="1"/>
  <c r="K52" i="1"/>
  <c r="L52" i="1"/>
  <c r="N52" i="1"/>
  <c r="O52" i="1"/>
  <c r="C53" i="1"/>
  <c r="D53" i="1"/>
  <c r="E53" i="1"/>
  <c r="F53" i="1"/>
  <c r="G53" i="1"/>
  <c r="H53" i="1"/>
  <c r="J53" i="1"/>
  <c r="K53" i="1"/>
  <c r="L53" i="1"/>
  <c r="N53" i="1"/>
  <c r="O53" i="1"/>
  <c r="C54" i="1"/>
  <c r="D54" i="1"/>
  <c r="E54" i="1"/>
  <c r="F54" i="1"/>
  <c r="G54" i="1"/>
  <c r="H54" i="1"/>
  <c r="J54" i="1"/>
  <c r="K54" i="1"/>
  <c r="L54" i="1"/>
  <c r="N54" i="1"/>
  <c r="O54" i="1"/>
  <c r="C55" i="1"/>
  <c r="D55" i="1"/>
  <c r="E55" i="1"/>
  <c r="F55" i="1"/>
  <c r="G55" i="1"/>
  <c r="H55" i="1"/>
  <c r="J55" i="1"/>
  <c r="K55" i="1"/>
  <c r="L55" i="1"/>
  <c r="N55" i="1"/>
  <c r="O55" i="1"/>
  <c r="C56" i="1"/>
  <c r="D56" i="1"/>
  <c r="E56" i="1"/>
  <c r="F56" i="1"/>
  <c r="G56" i="1"/>
  <c r="H56" i="1"/>
  <c r="J56" i="1"/>
  <c r="K56" i="1"/>
  <c r="L56" i="1"/>
  <c r="N56" i="1"/>
  <c r="O56" i="1"/>
  <c r="C57" i="1"/>
  <c r="D57" i="1"/>
  <c r="E57" i="1"/>
  <c r="F57" i="1"/>
  <c r="G57" i="1"/>
  <c r="H57" i="1"/>
  <c r="J57" i="1"/>
  <c r="K57" i="1"/>
  <c r="L57" i="1"/>
  <c r="N57" i="1"/>
  <c r="O57" i="1"/>
  <c r="C58" i="1"/>
  <c r="D58" i="1"/>
  <c r="E58" i="1"/>
  <c r="F58" i="1"/>
  <c r="G58" i="1"/>
  <c r="H58" i="1"/>
  <c r="J58" i="1"/>
  <c r="K58" i="1"/>
  <c r="L58" i="1"/>
  <c r="N58" i="1"/>
  <c r="O58" i="1"/>
  <c r="C59" i="1"/>
  <c r="D59" i="1"/>
  <c r="E59" i="1"/>
  <c r="F59" i="1"/>
  <c r="G59" i="1"/>
  <c r="H59" i="1"/>
  <c r="I59" i="1"/>
  <c r="J59" i="1"/>
  <c r="K59" i="1"/>
  <c r="L59" i="1"/>
  <c r="N59" i="1"/>
  <c r="O59" i="1"/>
  <c r="C63" i="1"/>
  <c r="D63" i="1"/>
  <c r="E63" i="1"/>
  <c r="F63" i="1"/>
  <c r="G63" i="1"/>
  <c r="H63" i="1"/>
  <c r="I63" i="1"/>
  <c r="J63" i="1"/>
  <c r="K63" i="1"/>
  <c r="L63" i="1"/>
  <c r="N63" i="1"/>
  <c r="O63" i="1"/>
  <c r="C64" i="1"/>
  <c r="D64" i="1"/>
  <c r="E64" i="1"/>
  <c r="F64" i="1"/>
  <c r="G64" i="1"/>
  <c r="H64" i="1"/>
  <c r="I64" i="1"/>
  <c r="J64" i="1"/>
  <c r="K64" i="1"/>
  <c r="L64" i="1"/>
  <c r="N64" i="1"/>
  <c r="O64" i="1"/>
  <c r="C65" i="1"/>
  <c r="D65" i="1"/>
  <c r="E65" i="1"/>
  <c r="F65" i="1"/>
  <c r="G65" i="1"/>
  <c r="H65" i="1"/>
  <c r="I65" i="1"/>
  <c r="J65" i="1"/>
  <c r="K65" i="1"/>
  <c r="L65" i="1"/>
  <c r="N65" i="1"/>
  <c r="O65" i="1"/>
  <c r="C66" i="1"/>
  <c r="D66" i="1"/>
  <c r="E66" i="1"/>
  <c r="F66" i="1"/>
  <c r="G66" i="1"/>
  <c r="H66" i="1"/>
  <c r="I66" i="1"/>
  <c r="J66" i="1"/>
  <c r="K66" i="1"/>
  <c r="L66" i="1"/>
  <c r="N66" i="1"/>
  <c r="O66" i="1"/>
  <c r="C67" i="1"/>
  <c r="D67" i="1"/>
  <c r="E67" i="1"/>
  <c r="F67" i="1"/>
  <c r="G67" i="1"/>
  <c r="H67" i="1"/>
  <c r="I67" i="1"/>
  <c r="J67" i="1"/>
  <c r="K67" i="1"/>
  <c r="L67" i="1"/>
  <c r="N67" i="1"/>
  <c r="O67" i="1"/>
  <c r="C68" i="1"/>
  <c r="D68" i="1"/>
  <c r="E68" i="1"/>
  <c r="F68" i="1"/>
  <c r="G68" i="1"/>
  <c r="H68" i="1"/>
  <c r="I68" i="1"/>
  <c r="J68" i="1"/>
  <c r="K68" i="1"/>
  <c r="L68" i="1"/>
  <c r="N68" i="1"/>
  <c r="O68" i="1"/>
  <c r="C69" i="1"/>
  <c r="D69" i="1"/>
  <c r="E69" i="1"/>
  <c r="F69" i="1"/>
  <c r="G69" i="1"/>
  <c r="H69" i="1"/>
  <c r="I69" i="1"/>
  <c r="J69" i="1"/>
  <c r="K69" i="1"/>
  <c r="L69" i="1"/>
  <c r="N69" i="1"/>
  <c r="O69" i="1"/>
  <c r="C70" i="1"/>
  <c r="D70" i="1"/>
  <c r="E70" i="1"/>
  <c r="F70" i="1"/>
  <c r="G70" i="1"/>
  <c r="H70" i="1"/>
  <c r="I70" i="1"/>
  <c r="J70" i="1"/>
  <c r="K70" i="1"/>
  <c r="L70" i="1"/>
  <c r="N70" i="1"/>
  <c r="O70" i="1"/>
  <c r="C71" i="1"/>
  <c r="D71" i="1"/>
  <c r="E71" i="1"/>
  <c r="F71" i="1"/>
  <c r="G71" i="1"/>
  <c r="H71" i="1"/>
  <c r="I71" i="1"/>
  <c r="J71" i="1"/>
  <c r="K71" i="1"/>
  <c r="L71" i="1"/>
  <c r="N71" i="1"/>
  <c r="O71" i="1"/>
  <c r="C72" i="1"/>
  <c r="D72" i="1"/>
  <c r="E72" i="1"/>
  <c r="F72" i="1"/>
  <c r="G72" i="1"/>
  <c r="H72" i="1"/>
  <c r="I72" i="1"/>
  <c r="J72" i="1"/>
  <c r="K72" i="1"/>
  <c r="L72" i="1"/>
  <c r="N72" i="1"/>
  <c r="O72" i="1"/>
  <c r="C73" i="1"/>
  <c r="D73" i="1"/>
  <c r="E73" i="1"/>
  <c r="F73" i="1"/>
  <c r="G73" i="1"/>
  <c r="H73" i="1"/>
  <c r="I73" i="1"/>
  <c r="J73" i="1"/>
  <c r="K73" i="1"/>
  <c r="L73" i="1"/>
  <c r="N73" i="1"/>
  <c r="O73" i="1"/>
  <c r="C74" i="1"/>
  <c r="D74" i="1"/>
  <c r="E74" i="1"/>
  <c r="F74" i="1"/>
  <c r="G74" i="1"/>
  <c r="H74" i="1"/>
  <c r="I74" i="1"/>
  <c r="J74" i="1"/>
  <c r="K74" i="1"/>
  <c r="L74" i="1"/>
  <c r="N74" i="1"/>
  <c r="O74" i="1"/>
  <c r="C78" i="1"/>
  <c r="D78" i="1"/>
  <c r="E78" i="1"/>
  <c r="F78" i="1"/>
  <c r="G78" i="1"/>
  <c r="H78" i="1"/>
  <c r="I78" i="1"/>
  <c r="J78" i="1"/>
  <c r="K78" i="1"/>
  <c r="L78" i="1"/>
  <c r="N78" i="1"/>
  <c r="O78" i="1"/>
  <c r="C79" i="1"/>
  <c r="D79" i="1"/>
  <c r="E79" i="1"/>
  <c r="F79" i="1"/>
  <c r="G79" i="1"/>
  <c r="H79" i="1"/>
  <c r="I79" i="1"/>
  <c r="J79" i="1"/>
  <c r="K79" i="1"/>
  <c r="L79" i="1"/>
  <c r="N79" i="1"/>
  <c r="O79" i="1"/>
  <c r="C80" i="1"/>
  <c r="D80" i="1"/>
  <c r="E80" i="1"/>
  <c r="F80" i="1"/>
  <c r="G80" i="1"/>
  <c r="H80" i="1"/>
  <c r="I80" i="1"/>
  <c r="J80" i="1"/>
  <c r="K80" i="1"/>
  <c r="L80" i="1"/>
  <c r="N80" i="1"/>
  <c r="O80" i="1"/>
  <c r="C81" i="1"/>
  <c r="D81" i="1"/>
  <c r="E81" i="1"/>
  <c r="F81" i="1"/>
  <c r="G81" i="1"/>
  <c r="H81" i="1"/>
  <c r="I81" i="1"/>
  <c r="J81" i="1"/>
  <c r="K81" i="1"/>
  <c r="L81" i="1"/>
  <c r="N81" i="1"/>
  <c r="O81" i="1"/>
  <c r="C82" i="1"/>
  <c r="D82" i="1"/>
  <c r="E82" i="1"/>
  <c r="F82" i="1"/>
  <c r="G82" i="1"/>
  <c r="H82" i="1"/>
  <c r="I82" i="1"/>
  <c r="J82" i="1"/>
  <c r="K82" i="1"/>
  <c r="L82" i="1"/>
  <c r="N82" i="1"/>
  <c r="O82" i="1"/>
  <c r="C83" i="1"/>
  <c r="D83" i="1"/>
  <c r="E83" i="1"/>
  <c r="F83" i="1"/>
  <c r="G83" i="1"/>
  <c r="H83" i="1"/>
  <c r="I83" i="1"/>
  <c r="J83" i="1"/>
  <c r="K83" i="1"/>
  <c r="L83" i="1"/>
  <c r="N83" i="1"/>
  <c r="O83" i="1"/>
  <c r="C84" i="1"/>
  <c r="D84" i="1"/>
  <c r="E84" i="1"/>
  <c r="F84" i="1"/>
  <c r="G84" i="1"/>
  <c r="H84" i="1"/>
  <c r="I84" i="1"/>
  <c r="J84" i="1"/>
  <c r="K84" i="1"/>
  <c r="L84" i="1"/>
  <c r="N84" i="1"/>
  <c r="O84" i="1"/>
  <c r="C85" i="1"/>
  <c r="D85" i="1"/>
  <c r="E85" i="1"/>
  <c r="F85" i="1"/>
  <c r="G85" i="1"/>
  <c r="H85" i="1"/>
  <c r="I85" i="1"/>
  <c r="J85" i="1"/>
  <c r="K85" i="1"/>
  <c r="L85" i="1"/>
  <c r="N85" i="1"/>
  <c r="O85" i="1"/>
  <c r="C86" i="1"/>
  <c r="D86" i="1"/>
  <c r="E86" i="1"/>
  <c r="F86" i="1"/>
  <c r="G86" i="1"/>
  <c r="H86" i="1"/>
  <c r="I86" i="1"/>
  <c r="J86" i="1"/>
  <c r="K86" i="1"/>
  <c r="L86" i="1"/>
  <c r="N86" i="1"/>
  <c r="O86" i="1"/>
  <c r="C87" i="1"/>
  <c r="D87" i="1"/>
  <c r="E87" i="1"/>
  <c r="F87" i="1"/>
  <c r="G87" i="1"/>
  <c r="H87" i="1"/>
  <c r="I87" i="1"/>
  <c r="J87" i="1"/>
  <c r="K87" i="1"/>
  <c r="L87" i="1"/>
  <c r="N87" i="1"/>
  <c r="O87" i="1"/>
  <c r="C88" i="1"/>
  <c r="D88" i="1"/>
  <c r="E88" i="1"/>
  <c r="F88" i="1"/>
  <c r="G88" i="1"/>
  <c r="H88" i="1"/>
  <c r="I88" i="1"/>
  <c r="J88" i="1"/>
  <c r="K88" i="1"/>
  <c r="L88" i="1"/>
  <c r="N88" i="1"/>
  <c r="O88" i="1"/>
  <c r="C89" i="1"/>
  <c r="D89" i="1"/>
  <c r="E89" i="1"/>
  <c r="F89" i="1"/>
  <c r="G89" i="1"/>
  <c r="H89" i="1"/>
  <c r="I89" i="1"/>
  <c r="J89" i="1"/>
  <c r="K89" i="1"/>
  <c r="L89" i="1"/>
  <c r="N89" i="1"/>
  <c r="O8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Miranda Corrales, Ligia del Socorro</author>
  </authors>
  <commentList>
    <comment ref="V24" authorId="0" shapeId="0" xr:uid="{BD3EC700-6CA5-4E33-8D6E-B7B8E076ECB1}">
      <text>
        <r>
          <rPr>
            <b/>
            <sz val="9"/>
            <color indexed="81"/>
            <rFont val="Tahoma"/>
            <charset val="1"/>
          </rPr>
          <t xml:space="preserve">Miranda Corrales: </t>
        </r>
        <r>
          <rPr>
            <sz val="9"/>
            <color indexed="81"/>
            <rFont val="Tahoma"/>
            <family val="2"/>
          </rPr>
          <t xml:space="preserve">Sumatoria instituciones financeras del país Moneda Nacional y extrajera y depósitos restrigidos.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<sst xmlns="http://schemas.openxmlformats.org/spreadsheetml/2006/main" count="1015" uniqueCount="469">
  <si>
    <t>Cuadro V-2</t>
  </si>
  <si>
    <t>BANPRO</t>
  </si>
  <si>
    <t>BANCENTRO</t>
  </si>
  <si>
    <t>BAC</t>
  </si>
  <si>
    <t>BDF</t>
  </si>
  <si>
    <t xml:space="preserve">1995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</si>
  <si>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</si>
  <si>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</si>
  <si>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</si>
  <si>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</si>
  <si>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</si>
  <si>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</si>
  <si>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</si>
  <si>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</si>
  <si>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</si>
  <si>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</si>
  <si>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</si>
  <si>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</si>
  <si>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1996  </t>
  </si>
  <si>
    <t xml:space="preserve">1998  </t>
  </si>
  <si>
    <t>1999</t>
  </si>
  <si>
    <t>2000</t>
  </si>
  <si>
    <t>1997</t>
  </si>
  <si>
    <t>FINARCA</t>
  </si>
  <si>
    <t>2001</t>
  </si>
  <si>
    <t>2002</t>
  </si>
  <si>
    <t>2003</t>
  </si>
  <si>
    <t>2004</t>
  </si>
  <si>
    <t>(Saldos en millones de córdobas)</t>
  </si>
  <si>
    <t>Activos totales</t>
  </si>
  <si>
    <t>C_VARIAB</t>
  </si>
  <si>
    <t>3.51.1</t>
  </si>
  <si>
    <t>3.51.1.1</t>
  </si>
  <si>
    <t>3.51.1.1.1</t>
  </si>
  <si>
    <t>3.51.1.1.2</t>
  </si>
  <si>
    <t>3.51.1.1.3</t>
  </si>
  <si>
    <t>3.51.1.2</t>
  </si>
  <si>
    <t>3.51.1.2.1</t>
  </si>
  <si>
    <t>3.51.1.2.10</t>
  </si>
  <si>
    <t>3.51.1.2.11</t>
  </si>
  <si>
    <t>3.51.1.2.12</t>
  </si>
  <si>
    <t>3.51.1.2.13</t>
  </si>
  <si>
    <t>3.51.1.2.14</t>
  </si>
  <si>
    <t>3.51.1.2.15</t>
  </si>
  <si>
    <t>3.51.1.2.16</t>
  </si>
  <si>
    <t>3.51.1.2.17</t>
  </si>
  <si>
    <t>3.51.1.2.2</t>
  </si>
  <si>
    <t>3.51.1.2.3</t>
  </si>
  <si>
    <t>3.51.1.2.4</t>
  </si>
  <si>
    <t>3.51.1.2.5</t>
  </si>
  <si>
    <t>3.51.1.2.6</t>
  </si>
  <si>
    <t>3.51.1.2.7</t>
  </si>
  <si>
    <t>3.51.1.2.8</t>
  </si>
  <si>
    <t>3.51.1.2.9</t>
  </si>
  <si>
    <t>C_PERIOD</t>
  </si>
  <si>
    <t>C_REFERE</t>
  </si>
  <si>
    <t>C_UNIDAD</t>
  </si>
  <si>
    <t>ANO</t>
  </si>
  <si>
    <t>Sum of GETDATOSSIEC(C_VARIAB,C_PERIOD</t>
  </si>
  <si>
    <t>MES</t>
  </si>
  <si>
    <t>3.51.1.3</t>
  </si>
  <si>
    <t>3.51.1.4</t>
  </si>
  <si>
    <t>30</t>
  </si>
  <si>
    <t>003</t>
  </si>
  <si>
    <t>4</t>
  </si>
  <si>
    <t>Año y mes</t>
  </si>
  <si>
    <t>CALEY DAGNALL</t>
  </si>
  <si>
    <t>Sociedades de depósito liquidadas</t>
  </si>
  <si>
    <t>Grand Total</t>
  </si>
  <si>
    <t>PROCREDIT</t>
  </si>
  <si>
    <t>3.51.1.2.18</t>
  </si>
  <si>
    <t>(All)</t>
  </si>
  <si>
    <t>-</t>
  </si>
  <si>
    <t>3.51.1.2.19</t>
  </si>
  <si>
    <t>FAMA</t>
  </si>
  <si>
    <r>
      <t xml:space="preserve">CITIBANK </t>
    </r>
    <r>
      <rPr>
        <b/>
        <vertAlign val="superscript"/>
        <sz val="11"/>
        <rFont val="Verdana"/>
        <family val="2"/>
      </rPr>
      <t>3/</t>
    </r>
  </si>
  <si>
    <r>
      <t xml:space="preserve">HSBC </t>
    </r>
    <r>
      <rPr>
        <b/>
        <vertAlign val="superscript"/>
        <sz val="11"/>
        <rFont val="Verdana"/>
        <family val="2"/>
      </rPr>
      <t>1/</t>
    </r>
  </si>
  <si>
    <r>
      <t xml:space="preserve">BANEX </t>
    </r>
    <r>
      <rPr>
        <b/>
        <vertAlign val="superscript"/>
        <sz val="11"/>
        <rFont val="Verdana"/>
        <family val="2"/>
      </rPr>
      <t>2/</t>
    </r>
  </si>
  <si>
    <t>1/</t>
  </si>
  <si>
    <t>2/</t>
  </si>
  <si>
    <t>3/</t>
  </si>
  <si>
    <t>Fuente</t>
  </si>
  <si>
    <t>: Desde 4 de Sep08 antes FINDESA</t>
  </si>
  <si>
    <t>: Desde 22 de Sep08 antes Banco Uno</t>
  </si>
  <si>
    <t>: SIBOIF.</t>
  </si>
  <si>
    <t>: Desde 23 de Jul07 antes BANISTMO.  A partir del 7 de julio pasó a ser oficina de representación.</t>
  </si>
  <si>
    <t>Total general</t>
  </si>
  <si>
    <t>Total 1995</t>
  </si>
  <si>
    <t>Total 1996</t>
  </si>
  <si>
    <t>Total 1997</t>
  </si>
  <si>
    <t>Total 1998</t>
  </si>
  <si>
    <t>Total 1999</t>
  </si>
  <si>
    <t>Total 2000</t>
  </si>
  <si>
    <t>Total 2001</t>
  </si>
  <si>
    <t>Total 2002</t>
  </si>
  <si>
    <t>Total 2003</t>
  </si>
  <si>
    <t>Total 2004</t>
  </si>
  <si>
    <t>Total 1994</t>
  </si>
  <si>
    <t>Total 2005</t>
  </si>
  <si>
    <t>Total 2006</t>
  </si>
  <si>
    <t>Total 2007</t>
  </si>
  <si>
    <t>Total 2008</t>
  </si>
  <si>
    <t>Total 2009</t>
  </si>
  <si>
    <t>Total 2010</t>
  </si>
  <si>
    <t>Suma de GETDATOSSIEC(C_VARIAB,C_PERIOD,C_REFERE,C_UNIDAD,ANO,MES,VALOR,'V-2-04')</t>
  </si>
  <si>
    <t>BANADES</t>
  </si>
  <si>
    <t>BANIC</t>
  </si>
  <si>
    <t>BAMER</t>
  </si>
  <si>
    <t>INTERBANK</t>
  </si>
  <si>
    <t>BECA</t>
  </si>
  <si>
    <t>CALEY</t>
  </si>
  <si>
    <t>PRIBANCO</t>
  </si>
  <si>
    <t>CITIBANK</t>
  </si>
  <si>
    <t>BANCO SUR</t>
  </si>
  <si>
    <t>BANCO POPULAR</t>
  </si>
  <si>
    <t>BANCAFÉ</t>
  </si>
  <si>
    <t>Ene-00</t>
  </si>
  <si>
    <t>Marzo-01</t>
  </si>
  <si>
    <t>Ago-00</t>
  </si>
  <si>
    <t>Ago-01</t>
  </si>
  <si>
    <t>FINDELTA</t>
  </si>
  <si>
    <t>Julio-03</t>
  </si>
  <si>
    <t>Marzo-05</t>
  </si>
  <si>
    <t>banco</t>
  </si>
  <si>
    <t>financiera</t>
  </si>
  <si>
    <t>Finan. Sep 05</t>
  </si>
  <si>
    <t>BANEX</t>
  </si>
  <si>
    <t>Finan. Sep 08</t>
  </si>
  <si>
    <t>HSBC</t>
  </si>
  <si>
    <t>Junio 09</t>
  </si>
  <si>
    <t>Sep. 05</t>
  </si>
  <si>
    <t>FINDESA</t>
  </si>
  <si>
    <t>Ago. 08</t>
  </si>
  <si>
    <t>Total cartera de crédito</t>
  </si>
  <si>
    <t xml:space="preserve">2/ </t>
  </si>
  <si>
    <t xml:space="preserve">4/ </t>
  </si>
  <si>
    <t>4/</t>
  </si>
  <si>
    <t xml:space="preserve">1/ </t>
  </si>
  <si>
    <t xml:space="preserve">3/ </t>
  </si>
  <si>
    <t/>
  </si>
  <si>
    <t>5/</t>
  </si>
  <si>
    <t>6/</t>
  </si>
  <si>
    <r>
      <t xml:space="preserve">Conceptos - </t>
    </r>
    <r>
      <rPr>
        <b/>
        <sz val="9"/>
        <rFont val="Verdana"/>
        <family val="2"/>
      </rPr>
      <t>Concepts</t>
    </r>
  </si>
  <si>
    <r>
      <t xml:space="preserve">Activos totales - </t>
    </r>
    <r>
      <rPr>
        <b/>
        <sz val="9"/>
        <rFont val="Verdana"/>
        <family val="2"/>
      </rPr>
      <t>Total assets</t>
    </r>
  </si>
  <si>
    <r>
      <t xml:space="preserve">Activos totales de bancos - </t>
    </r>
    <r>
      <rPr>
        <b/>
        <sz val="9"/>
        <rFont val="Verdana"/>
        <family val="2"/>
      </rPr>
      <t>Banks total assets</t>
    </r>
  </si>
  <si>
    <r>
      <t xml:space="preserve">Banades - </t>
    </r>
    <r>
      <rPr>
        <sz val="9"/>
        <rFont val="Verdana"/>
        <family val="2"/>
      </rPr>
      <t>Banades</t>
    </r>
  </si>
  <si>
    <r>
      <t xml:space="preserve">Banic - </t>
    </r>
    <r>
      <rPr>
        <sz val="9"/>
        <rFont val="Verdana"/>
        <family val="2"/>
      </rPr>
      <t>Banic</t>
    </r>
  </si>
  <si>
    <r>
      <t xml:space="preserve">Banco Popular - </t>
    </r>
    <r>
      <rPr>
        <sz val="9"/>
        <rFont val="Verdana"/>
        <family val="2"/>
      </rPr>
      <t>Banco Popular</t>
    </r>
  </si>
  <si>
    <r>
      <t xml:space="preserve">Banco de América - </t>
    </r>
    <r>
      <rPr>
        <sz val="9"/>
        <rFont val="Verdana"/>
        <family val="2"/>
      </rPr>
      <t>Banco de América</t>
    </r>
  </si>
  <si>
    <r>
      <t xml:space="preserve">Caley-Dagnall - </t>
    </r>
    <r>
      <rPr>
        <sz val="9"/>
        <rFont val="Verdana"/>
        <family val="2"/>
      </rPr>
      <t>Caley-Dagnall</t>
    </r>
  </si>
  <si>
    <r>
      <t xml:space="preserve">Banco de Centroamérica - </t>
    </r>
    <r>
      <rPr>
        <sz val="9"/>
        <rFont val="Verdana"/>
        <family val="2"/>
      </rPr>
      <t>Banco de Centroamérica</t>
    </r>
  </si>
  <si>
    <r>
      <t>Banco de Londres y América del Sur -</t>
    </r>
    <r>
      <rPr>
        <sz val="9"/>
        <rFont val="Verdana"/>
        <family val="2"/>
      </rPr>
      <t xml:space="preserve"> Banco de Londres y América del Sur</t>
    </r>
  </si>
  <si>
    <r>
      <t xml:space="preserve">Bank of America - </t>
    </r>
    <r>
      <rPr>
        <sz val="9"/>
        <rFont val="Verdana"/>
        <family val="2"/>
      </rPr>
      <t>Bank of America</t>
    </r>
  </si>
  <si>
    <r>
      <t xml:space="preserve">Citibank, N.A. - </t>
    </r>
    <r>
      <rPr>
        <sz val="9"/>
        <rFont val="Verdana"/>
        <family val="2"/>
      </rPr>
      <t>Citibank, N.A.</t>
    </r>
  </si>
  <si>
    <r>
      <t>Banco Exterior -</t>
    </r>
    <r>
      <rPr>
        <sz val="9"/>
        <rFont val="Verdana"/>
        <family val="2"/>
      </rPr>
      <t xml:space="preserve"> Banco Exterior</t>
    </r>
  </si>
  <si>
    <r>
      <t xml:space="preserve">Banco Inmobiliario - </t>
    </r>
    <r>
      <rPr>
        <sz val="9"/>
        <rFont val="Verdana"/>
        <family val="2"/>
      </rPr>
      <t>Banco Inmobiliario</t>
    </r>
  </si>
  <si>
    <r>
      <t xml:space="preserve">Bamer - </t>
    </r>
    <r>
      <rPr>
        <sz val="9"/>
        <rFont val="Verdana"/>
        <family val="2"/>
      </rPr>
      <t>Bamer</t>
    </r>
  </si>
  <si>
    <r>
      <t xml:space="preserve">Banpro - </t>
    </r>
    <r>
      <rPr>
        <sz val="9"/>
        <rFont val="Verdana"/>
        <family val="2"/>
      </rPr>
      <t>Banpro</t>
    </r>
  </si>
  <si>
    <r>
      <t>Bancentro -</t>
    </r>
    <r>
      <rPr>
        <sz val="9"/>
        <rFont val="Verdana"/>
        <family val="2"/>
      </rPr>
      <t xml:space="preserve"> Bancentro</t>
    </r>
  </si>
  <si>
    <r>
      <t xml:space="preserve">BAC - </t>
    </r>
    <r>
      <rPr>
        <sz val="9"/>
        <rFont val="Verdana"/>
        <family val="2"/>
      </rPr>
      <t>BAC</t>
    </r>
  </si>
  <si>
    <r>
      <t xml:space="preserve">BDF - </t>
    </r>
    <r>
      <rPr>
        <sz val="9"/>
        <rFont val="Verdana"/>
        <family val="2"/>
      </rPr>
      <t>BDF</t>
    </r>
  </si>
  <si>
    <r>
      <t xml:space="preserve">Activos totales de sociedades financieras - </t>
    </r>
    <r>
      <rPr>
        <b/>
        <sz val="9"/>
        <rFont val="Verdana"/>
        <family val="2"/>
      </rPr>
      <t>Financial institutions - total assets</t>
    </r>
  </si>
  <si>
    <r>
      <t xml:space="preserve">Finarca - </t>
    </r>
    <r>
      <rPr>
        <sz val="9"/>
        <rFont val="Verdana"/>
        <family val="2"/>
      </rPr>
      <t>Finarca</t>
    </r>
  </si>
  <si>
    <r>
      <t xml:space="preserve">Findesa - </t>
    </r>
    <r>
      <rPr>
        <sz val="9"/>
        <rFont val="Verdana"/>
        <family val="2"/>
      </rPr>
      <t>Findesa</t>
    </r>
  </si>
  <si>
    <r>
      <t xml:space="preserve">Fama - </t>
    </r>
    <r>
      <rPr>
        <sz val="9"/>
        <rFont val="Verdana"/>
        <family val="2"/>
      </rPr>
      <t>Fama</t>
    </r>
  </si>
  <si>
    <r>
      <t xml:space="preserve"> : FICOHSA desde 01 de julio 2015 antes Citibank -</t>
    </r>
    <r>
      <rPr>
        <sz val="9"/>
        <rFont val="Verdana"/>
        <family val="2"/>
      </rPr>
      <t xml:space="preserve"> FICOHSA began operations on julio 1st, 2015.</t>
    </r>
  </si>
  <si>
    <r>
      <t xml:space="preserve"> : Banex a partir de septiembre 2008, antes Financiera Nicaragüense de Desarrollo (FINDESA). A partir del 2010 en proceso de liquidación -</t>
    </r>
    <r>
      <rPr>
        <sz val="9"/>
        <rFont val="Verdana"/>
        <family val="2"/>
      </rPr>
      <t xml:space="preserve"> Formerly Nicaraguan Development Financial Institution (FINDESA) - Banex began operating as a commercial bank in september 2008. Under liquidation process as of 2010.</t>
    </r>
  </si>
  <si>
    <r>
      <t xml:space="preserve"> : Desde 23 julio 2007 antes BANISTMO.  A partir del 7 de julio pasó a ser oficina de representación - </t>
    </r>
    <r>
      <rPr>
        <sz val="9"/>
        <rFont val="Verdana"/>
        <family val="2"/>
      </rPr>
      <t>Formerly BANISTMO. HSBC began operations on july 23rd, 2007 as a commercial bank and, as of july 7, 2009, became a representative office.</t>
    </r>
  </si>
  <si>
    <r>
      <t>Fuente -</t>
    </r>
    <r>
      <rPr>
        <sz val="9"/>
        <rFont val="Verdana"/>
        <family val="2"/>
      </rPr>
      <t xml:space="preserve"> Source</t>
    </r>
  </si>
  <si>
    <r>
      <t xml:space="preserve">Transacciones bursátiles por emisor - </t>
    </r>
    <r>
      <rPr>
        <b/>
        <sz val="9"/>
        <rFont val="Verdana"/>
        <family val="2"/>
      </rPr>
      <t>Stock exchange transactions by issuer</t>
    </r>
  </si>
  <si>
    <r>
      <t xml:space="preserve">Concepto - </t>
    </r>
    <r>
      <rPr>
        <b/>
        <sz val="9"/>
        <rFont val="Verdana"/>
        <family val="2"/>
      </rPr>
      <t>Concept</t>
    </r>
  </si>
  <si>
    <r>
      <t>Total -</t>
    </r>
    <r>
      <rPr>
        <b/>
        <sz val="9"/>
        <rFont val="Verdana"/>
        <family val="2"/>
      </rPr>
      <t xml:space="preserve"> Total</t>
    </r>
  </si>
  <si>
    <r>
      <t>Moneda nacional -</t>
    </r>
    <r>
      <rPr>
        <sz val="9"/>
        <color indexed="63"/>
        <rFont val="Verdana"/>
        <family val="2"/>
      </rPr>
      <t xml:space="preserve"> </t>
    </r>
    <r>
      <rPr>
        <sz val="9"/>
        <rFont val="Verdana"/>
        <family val="2"/>
      </rPr>
      <t>Domestic currency</t>
    </r>
  </si>
  <si>
    <r>
      <t xml:space="preserve">Moneda extranjera - </t>
    </r>
    <r>
      <rPr>
        <sz val="9"/>
        <rFont val="Verdana"/>
        <family val="2"/>
      </rPr>
      <t>Foreign currency</t>
    </r>
  </si>
  <si>
    <r>
      <t>Emisión privada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Private issues</t>
    </r>
  </si>
  <si>
    <r>
      <t xml:space="preserve">   Primario - </t>
    </r>
    <r>
      <rPr>
        <b/>
        <sz val="9"/>
        <rFont val="Verdana"/>
        <family val="2"/>
      </rPr>
      <t>Primary</t>
    </r>
  </si>
  <si>
    <r>
      <t xml:space="preserve">   Secundario - </t>
    </r>
    <r>
      <rPr>
        <b/>
        <sz val="9"/>
        <rFont val="Verdana"/>
        <family val="2"/>
      </rPr>
      <t>Secondary</t>
    </r>
  </si>
  <si>
    <r>
      <t xml:space="preserve">   Reportos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Repo market</t>
    </r>
  </si>
  <si>
    <r>
      <t xml:space="preserve">   Opcional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Options</t>
    </r>
  </si>
  <si>
    <r>
      <t xml:space="preserve">   Internacional -</t>
    </r>
    <r>
      <rPr>
        <b/>
        <sz val="9"/>
        <color indexed="63"/>
        <rFont val="Verdana"/>
        <family val="2"/>
      </rPr>
      <t>international</t>
    </r>
  </si>
  <si>
    <r>
      <t>Moneda nacional -</t>
    </r>
    <r>
      <rPr>
        <sz val="9"/>
        <color indexed="63"/>
        <rFont val="Verdana"/>
        <family val="2"/>
      </rPr>
      <t xml:space="preserve"> Domestic currency</t>
    </r>
  </si>
  <si>
    <r>
      <t xml:space="preserve">Moneda extranjera - </t>
    </r>
    <r>
      <rPr>
        <sz val="9"/>
        <color indexed="63"/>
        <rFont val="Verdana"/>
        <family val="2"/>
      </rPr>
      <t>Foreign currency</t>
    </r>
  </si>
  <si>
    <r>
      <t>Emisión pública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Public issues</t>
    </r>
  </si>
  <si>
    <r>
      <t xml:space="preserve">Fuente - </t>
    </r>
    <r>
      <rPr>
        <sz val="9"/>
        <rFont val="Verdana"/>
        <family val="2"/>
      </rPr>
      <t>Source</t>
    </r>
  </si>
  <si>
    <r>
      <t>Transacciones bursátiles por mercados -</t>
    </r>
    <r>
      <rPr>
        <b/>
        <sz val="9"/>
        <rFont val="Verdana"/>
        <family val="2"/>
      </rPr>
      <t xml:space="preserve"> Stock exchange transactions by markets</t>
    </r>
  </si>
  <si>
    <r>
      <t>Total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Total</t>
    </r>
  </si>
  <si>
    <r>
      <t>Moneda nacional -</t>
    </r>
    <r>
      <rPr>
        <sz val="9"/>
        <rFont val="Verdana"/>
        <family val="2"/>
      </rPr>
      <t xml:space="preserve"> Domestic currency</t>
    </r>
  </si>
  <si>
    <r>
      <t>Otras tasas de interés y rendimientos</t>
    </r>
    <r>
      <rPr>
        <b/>
        <vertAlign val="superscript"/>
        <sz val="9"/>
        <color indexed="56"/>
        <rFont val="Verdana"/>
        <family val="2"/>
      </rPr>
      <t>1/</t>
    </r>
    <r>
      <rPr>
        <b/>
        <sz val="9"/>
        <color indexed="56"/>
        <rFont val="Verdana"/>
        <family val="2"/>
      </rPr>
      <t xml:space="preserve"> - </t>
    </r>
    <r>
      <rPr>
        <b/>
        <sz val="9"/>
        <rFont val="Verdana"/>
        <family val="2"/>
      </rPr>
      <t>Other interest rates and yields</t>
    </r>
    <r>
      <rPr>
        <b/>
        <vertAlign val="superscript"/>
        <sz val="9"/>
        <rFont val="Verdana"/>
        <family val="2"/>
      </rPr>
      <t>1/</t>
    </r>
  </si>
  <si>
    <r>
      <t xml:space="preserve">Tarjetas de crédito - </t>
    </r>
    <r>
      <rPr>
        <sz val="9"/>
        <rFont val="Verdana"/>
        <family val="2"/>
      </rPr>
      <t>Credit cards</t>
    </r>
  </si>
  <si>
    <r>
      <t xml:space="preserve">Overnight y asistencia extraordinaria - </t>
    </r>
    <r>
      <rPr>
        <sz val="9"/>
        <rFont val="Verdana"/>
        <family val="2"/>
      </rPr>
      <t>Overnight and special assistance</t>
    </r>
  </si>
  <si>
    <r>
      <t xml:space="preserve">Precio promedio BPI - </t>
    </r>
    <r>
      <rPr>
        <sz val="9"/>
        <rFont val="Verdana"/>
        <family val="2"/>
      </rPr>
      <t>Average yield of indemnity bonds (BPI)</t>
    </r>
  </si>
  <si>
    <r>
      <t xml:space="preserve">Rendimientos bursátiles - </t>
    </r>
    <r>
      <rPr>
        <sz val="9"/>
        <rFont val="Verdana"/>
        <family val="2"/>
      </rPr>
      <t>Stock returns</t>
    </r>
  </si>
  <si>
    <r>
      <t xml:space="preserve">7 días - </t>
    </r>
    <r>
      <rPr>
        <sz val="9"/>
        <rFont val="Verdana"/>
        <family val="2"/>
      </rPr>
      <t>7 days</t>
    </r>
  </si>
  <si>
    <r>
      <t>15 días -</t>
    </r>
    <r>
      <rPr>
        <sz val="9"/>
        <rFont val="Verdana"/>
        <family val="2"/>
      </rPr>
      <t xml:space="preserve"> 15 days</t>
    </r>
  </si>
  <si>
    <r>
      <t xml:space="preserve">30 días - </t>
    </r>
    <r>
      <rPr>
        <sz val="9"/>
        <rFont val="Verdana"/>
        <family val="2"/>
      </rPr>
      <t>30 days</t>
    </r>
  </si>
  <si>
    <r>
      <t xml:space="preserve">60 días - </t>
    </r>
    <r>
      <rPr>
        <sz val="9"/>
        <rFont val="Verdana"/>
        <family val="2"/>
      </rPr>
      <t>60 days</t>
    </r>
  </si>
  <si>
    <r>
      <t xml:space="preserve">180 días - </t>
    </r>
    <r>
      <rPr>
        <sz val="9"/>
        <rFont val="Verdana"/>
        <family val="2"/>
      </rPr>
      <t>180 days</t>
    </r>
  </si>
  <si>
    <r>
      <t xml:space="preserve">1 año - </t>
    </r>
    <r>
      <rPr>
        <sz val="9"/>
        <rFont val="Verdana"/>
        <family val="2"/>
      </rPr>
      <t>1 year</t>
    </r>
  </si>
  <si>
    <r>
      <t>Tasas de interés promedio ponderadas de las sociedades de depósito</t>
    </r>
    <r>
      <rPr>
        <b/>
        <vertAlign val="superscript"/>
        <sz val="9"/>
        <color indexed="56"/>
        <rFont val="Verdana"/>
        <family val="2"/>
      </rPr>
      <t xml:space="preserve">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rFont val="Verdana"/>
        <family val="2"/>
      </rPr>
      <t>Weighted average interest rates - banks and financial institutions</t>
    </r>
  </si>
  <si>
    <r>
      <t xml:space="preserve">(porcentajes - </t>
    </r>
    <r>
      <rPr>
        <i/>
        <sz val="9"/>
        <rFont val="Verdana"/>
        <family val="2"/>
      </rPr>
      <t>percentages</t>
    </r>
    <r>
      <rPr>
        <i/>
        <sz val="9"/>
        <color indexed="56"/>
        <rFont val="Verdana"/>
        <family val="2"/>
      </rPr>
      <t>)</t>
    </r>
  </si>
  <si>
    <r>
      <t xml:space="preserve">En moneda nacional - </t>
    </r>
    <r>
      <rPr>
        <b/>
        <sz val="9"/>
        <rFont val="Verdana"/>
        <family val="2"/>
      </rPr>
      <t>Domestic currency</t>
    </r>
  </si>
  <si>
    <r>
      <t xml:space="preserve">   Pasivas - </t>
    </r>
    <r>
      <rPr>
        <sz val="9"/>
        <rFont val="Verdana"/>
        <family val="2"/>
      </rPr>
      <t>Deposit rates</t>
    </r>
  </si>
  <si>
    <r>
      <t xml:space="preserve">Ahorro - </t>
    </r>
    <r>
      <rPr>
        <sz val="9"/>
        <rFont val="Verdana"/>
        <family val="2"/>
      </rPr>
      <t>Savings</t>
    </r>
  </si>
  <si>
    <r>
      <t xml:space="preserve">1 mes - </t>
    </r>
    <r>
      <rPr>
        <sz val="9"/>
        <rFont val="Verdana"/>
        <family val="2"/>
      </rPr>
      <t>1 month</t>
    </r>
  </si>
  <si>
    <r>
      <t xml:space="preserve">3 meses - </t>
    </r>
    <r>
      <rPr>
        <sz val="9"/>
        <rFont val="Verdana"/>
        <family val="2"/>
      </rPr>
      <t>3 months</t>
    </r>
  </si>
  <si>
    <r>
      <t xml:space="preserve">6 meses - </t>
    </r>
    <r>
      <rPr>
        <sz val="9"/>
        <rFont val="Verdana"/>
        <family val="2"/>
      </rPr>
      <t>6 months</t>
    </r>
  </si>
  <si>
    <r>
      <t xml:space="preserve">9 meses - </t>
    </r>
    <r>
      <rPr>
        <sz val="9"/>
        <rFont val="Verdana"/>
        <family val="2"/>
      </rPr>
      <t>9 months</t>
    </r>
  </si>
  <si>
    <r>
      <t xml:space="preserve">Más 1 año - </t>
    </r>
    <r>
      <rPr>
        <sz val="9"/>
        <rFont val="Verdana"/>
        <family val="2"/>
      </rPr>
      <t>1 year +</t>
    </r>
  </si>
  <si>
    <r>
      <t xml:space="preserve">   Activas - </t>
    </r>
    <r>
      <rPr>
        <sz val="9"/>
        <rFont val="Verdana"/>
        <family val="2"/>
      </rPr>
      <t>Lending rates</t>
    </r>
  </si>
  <si>
    <r>
      <t xml:space="preserve">Corto plazo - </t>
    </r>
    <r>
      <rPr>
        <sz val="9"/>
        <rFont val="Verdana"/>
        <family val="2"/>
      </rPr>
      <t>Short term</t>
    </r>
  </si>
  <si>
    <r>
      <t xml:space="preserve">Largo plazo - </t>
    </r>
    <r>
      <rPr>
        <sz val="9"/>
        <rFont val="Verdana"/>
        <family val="2"/>
      </rPr>
      <t>Long term</t>
    </r>
  </si>
  <si>
    <r>
      <t xml:space="preserve">En moneda extranjera - </t>
    </r>
    <r>
      <rPr>
        <b/>
        <sz val="9"/>
        <rFont val="Verdana"/>
        <family val="2"/>
      </rPr>
      <t>Foreing currency</t>
    </r>
  </si>
  <si>
    <r>
      <t>9 meses -</t>
    </r>
    <r>
      <rPr>
        <sz val="9"/>
        <rFont val="Verdana"/>
        <family val="2"/>
      </rPr>
      <t xml:space="preserve"> 9 months</t>
    </r>
  </si>
  <si>
    <r>
      <t xml:space="preserve">Depósitos de las sociedades de depósito en moneda extranjera - </t>
    </r>
    <r>
      <rPr>
        <b/>
        <sz val="9"/>
        <rFont val="Verdana"/>
        <family val="2"/>
      </rPr>
      <t>Foreing currency deposits-banks and financial institutions</t>
    </r>
  </si>
  <si>
    <r>
      <t xml:space="preserve">Banco de Londres y América del Sur - </t>
    </r>
    <r>
      <rPr>
        <sz val="9"/>
        <rFont val="Verdana"/>
        <family val="2"/>
      </rPr>
      <t>Banco de Londres y América del Sur</t>
    </r>
  </si>
  <si>
    <r>
      <t xml:space="preserve">Banco Exterior - </t>
    </r>
    <r>
      <rPr>
        <sz val="9"/>
        <rFont val="Verdana"/>
        <family val="2"/>
      </rPr>
      <t>Banco Exterior</t>
    </r>
  </si>
  <si>
    <r>
      <t xml:space="preserve">Bancentro - </t>
    </r>
    <r>
      <rPr>
        <sz val="9"/>
        <rFont val="Verdana"/>
        <family val="2"/>
      </rPr>
      <t>Bancentro</t>
    </r>
  </si>
  <si>
    <r>
      <t>: FICOHSA desde 01 de julio 2015 antes Citibank -</t>
    </r>
    <r>
      <rPr>
        <sz val="9"/>
        <rFont val="Verdana"/>
        <family val="2"/>
      </rPr>
      <t xml:space="preserve"> FICOHSA began operations on julio 1st, 2015.</t>
    </r>
  </si>
  <si>
    <r>
      <t>: Banex a partir de septiembre 2008, antes Financiera Nicaragüense de Desarrollo (FINDESA). A partir del 2010 en proceso de liquidación -</t>
    </r>
    <r>
      <rPr>
        <sz val="9"/>
        <rFont val="Verdana"/>
        <family val="2"/>
      </rPr>
      <t xml:space="preserve"> Formerly Nicaraguan Development Financial Institution (FINDESA). Banex began operating as a commercial bank in september 2008. Under liquidation process as of 2010.</t>
    </r>
  </si>
  <si>
    <r>
      <t>: Desde 23 julio 2007 antes BANISTMO.  A partir del 7 de julio pasó a ser oficina de representación -</t>
    </r>
    <r>
      <rPr>
        <sz val="9"/>
        <rFont val="Verdana"/>
        <family val="2"/>
      </rPr>
      <t xml:space="preserve"> Formerly BANISTMO. HSBC began operations on july 23rd, 2007 as a commercial bank and, as of july 7, 2009, became a representative office.</t>
    </r>
  </si>
  <si>
    <r>
      <t>: Banco Corporativo S.A. a partir de abril 2015</t>
    </r>
    <r>
      <rPr>
        <sz val="9"/>
        <color indexed="56"/>
        <rFont val="Verdana"/>
        <family val="2"/>
      </rPr>
      <t xml:space="preserve"> -</t>
    </r>
    <r>
      <rPr>
        <sz val="9"/>
        <rFont val="Verdana"/>
        <family val="2"/>
      </rPr>
      <t xml:space="preserve"> Bancorp, S.A began operations on april 2015.</t>
    </r>
  </si>
  <si>
    <r>
      <t xml:space="preserve">Fuente - </t>
    </r>
    <r>
      <rPr>
        <sz val="9"/>
        <color indexed="63"/>
        <rFont val="Verdana"/>
        <family val="2"/>
      </rPr>
      <t>Source</t>
    </r>
  </si>
  <si>
    <r>
      <t>Fama -</t>
    </r>
    <r>
      <rPr>
        <sz val="9"/>
        <rFont val="Verdana"/>
        <family val="2"/>
      </rPr>
      <t xml:space="preserve"> Fama</t>
    </r>
  </si>
  <si>
    <r>
      <t xml:space="preserve">Composición de depósitos de las sociedades de depósito - </t>
    </r>
    <r>
      <rPr>
        <b/>
        <sz val="9"/>
        <rFont val="Verdana"/>
        <family val="2"/>
      </rPr>
      <t>Composition of deposits - banks and financial institutions</t>
    </r>
  </si>
  <si>
    <r>
      <t xml:space="preserve">Total depósitos - </t>
    </r>
    <r>
      <rPr>
        <b/>
        <sz val="9"/>
        <rFont val="Verdana"/>
        <family val="2"/>
      </rPr>
      <t>Total depósitos</t>
    </r>
  </si>
  <si>
    <r>
      <t xml:space="preserve">   A la vista - </t>
    </r>
    <r>
      <rPr>
        <sz val="9"/>
        <rFont val="Verdana"/>
        <family val="2"/>
      </rPr>
      <t>Demand deposits</t>
    </r>
  </si>
  <si>
    <r>
      <t xml:space="preserve">   Ahorro -</t>
    </r>
    <r>
      <rPr>
        <sz val="9"/>
        <rFont val="Verdana"/>
        <family val="2"/>
      </rPr>
      <t xml:space="preserve"> Savings</t>
    </r>
  </si>
  <si>
    <r>
      <t xml:space="preserve">   A plazo - </t>
    </r>
    <r>
      <rPr>
        <sz val="9"/>
        <rFont val="Verdana"/>
        <family val="2"/>
      </rPr>
      <t>Time deposits</t>
    </r>
  </si>
  <si>
    <r>
      <t xml:space="preserve">   Otros - </t>
    </r>
    <r>
      <rPr>
        <sz val="9"/>
        <rFont val="Verdana"/>
        <family val="2"/>
      </rPr>
      <t>Others</t>
    </r>
  </si>
  <si>
    <r>
      <t xml:space="preserve">   Ahorro - </t>
    </r>
    <r>
      <rPr>
        <sz val="9"/>
        <rFont val="Verdana"/>
        <family val="2"/>
      </rPr>
      <t>Savings</t>
    </r>
  </si>
  <si>
    <r>
      <t xml:space="preserve">Composición de pasivos de las sociedades de depósito - </t>
    </r>
    <r>
      <rPr>
        <b/>
        <sz val="9"/>
        <rFont val="Verdana"/>
        <family val="2"/>
      </rPr>
      <t>Composition of liabilities - banks and financial institutions</t>
    </r>
  </si>
  <si>
    <r>
      <t xml:space="preserve">Conceptos- </t>
    </r>
    <r>
      <rPr>
        <b/>
        <sz val="9"/>
        <rFont val="Verdana"/>
        <family val="2"/>
      </rPr>
      <t>Concepts</t>
    </r>
  </si>
  <si>
    <r>
      <t xml:space="preserve">Total pasivos - </t>
    </r>
    <r>
      <rPr>
        <b/>
        <sz val="9"/>
        <rFont val="Verdana"/>
        <family val="2"/>
      </rPr>
      <t>Total liabilities</t>
    </r>
  </si>
  <si>
    <r>
      <t xml:space="preserve">Depósitos - </t>
    </r>
    <r>
      <rPr>
        <sz val="9"/>
        <rFont val="Verdana"/>
        <family val="2"/>
      </rPr>
      <t>Deposits</t>
    </r>
  </si>
  <si>
    <r>
      <t xml:space="preserve">Domestic - </t>
    </r>
    <r>
      <rPr>
        <sz val="9"/>
        <rFont val="Verdana"/>
        <family val="2"/>
      </rPr>
      <t>Currency</t>
    </r>
  </si>
  <si>
    <r>
      <t xml:space="preserve">Foreign - </t>
    </r>
    <r>
      <rPr>
        <sz val="9"/>
        <rFont val="Verdana"/>
        <family val="2"/>
      </rPr>
      <t>Currency</t>
    </r>
  </si>
  <si>
    <r>
      <t xml:space="preserve">Otras obligaciones con el público - </t>
    </r>
    <r>
      <rPr>
        <sz val="9"/>
        <rFont val="Verdana"/>
        <family val="2"/>
      </rPr>
      <t>Others liabilities with the public</t>
    </r>
  </si>
  <si>
    <r>
      <t xml:space="preserve">Obligaciones con instituciones - </t>
    </r>
    <r>
      <rPr>
        <sz val="9"/>
        <rFont val="Verdana"/>
        <family val="2"/>
      </rPr>
      <t>Liabilities with institutions</t>
    </r>
  </si>
  <si>
    <r>
      <t xml:space="preserve">FNI - </t>
    </r>
    <r>
      <rPr>
        <sz val="9"/>
        <rFont val="Verdana"/>
        <family val="2"/>
      </rPr>
      <t>Nicaraguan Investment Financial Institution (FNI)</t>
    </r>
  </si>
  <si>
    <r>
      <t xml:space="preserve">Instituciones del exterior - </t>
    </r>
    <r>
      <rPr>
        <sz val="9"/>
        <color indexed="63"/>
        <rFont val="Verdana"/>
        <family val="2"/>
      </rPr>
      <t>F</t>
    </r>
    <r>
      <rPr>
        <sz val="9"/>
        <rFont val="Verdana"/>
        <family val="2"/>
      </rPr>
      <t>oreign institutions</t>
    </r>
  </si>
  <si>
    <r>
      <t xml:space="preserve">Obligaciones con el BCN - </t>
    </r>
    <r>
      <rPr>
        <sz val="9"/>
        <rFont val="Verdana"/>
        <family val="2"/>
      </rPr>
      <t>Liabilities with the Central Bank of Nicaragua (BCN)</t>
    </r>
  </si>
  <si>
    <r>
      <t xml:space="preserve">Otras cuentas por pagar y provisiones - </t>
    </r>
    <r>
      <rPr>
        <sz val="9"/>
        <rFont val="Verdana"/>
        <family val="2"/>
      </rPr>
      <t>Others accounts payable and provisions</t>
    </r>
  </si>
  <si>
    <r>
      <t xml:space="preserve">Obligaciones subordinadas - </t>
    </r>
    <r>
      <rPr>
        <sz val="9"/>
        <rFont val="Verdana"/>
        <family val="2"/>
      </rPr>
      <t>Subordinated liabilities</t>
    </r>
  </si>
  <si>
    <r>
      <t xml:space="preserve">Total movimientos de crédito - </t>
    </r>
    <r>
      <rPr>
        <b/>
        <sz val="9"/>
        <rFont val="Verdana"/>
        <family val="2"/>
      </rPr>
      <t>Total flows</t>
    </r>
  </si>
  <si>
    <r>
      <t xml:space="preserve">Desembolsos - </t>
    </r>
    <r>
      <rPr>
        <sz val="9"/>
        <rFont val="Verdana"/>
        <family val="2"/>
      </rPr>
      <t>Outflows</t>
    </r>
  </si>
  <si>
    <r>
      <t xml:space="preserve">Recuperaciones - </t>
    </r>
    <r>
      <rPr>
        <sz val="9"/>
        <rFont val="Verdana"/>
        <family val="2"/>
      </rPr>
      <t>Inflows</t>
    </r>
  </si>
  <si>
    <r>
      <t xml:space="preserve">Comercial - </t>
    </r>
    <r>
      <rPr>
        <b/>
        <sz val="9"/>
        <rFont val="Verdana"/>
        <family val="2"/>
      </rPr>
      <t>Commerce</t>
    </r>
  </si>
  <si>
    <r>
      <t xml:space="preserve">Agrícola - </t>
    </r>
    <r>
      <rPr>
        <b/>
        <sz val="9"/>
        <rFont val="Verdana"/>
        <family val="2"/>
      </rPr>
      <t>Agriculture</t>
    </r>
  </si>
  <si>
    <r>
      <t>Ganadero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Livestock</t>
    </r>
  </si>
  <si>
    <r>
      <t>Industrial 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>Industry</t>
    </r>
  </si>
  <si>
    <r>
      <t xml:space="preserve">Otros - </t>
    </r>
    <r>
      <rPr>
        <b/>
        <sz val="9"/>
        <rFont val="Verdana"/>
        <family val="2"/>
      </rPr>
      <t>Other</t>
    </r>
  </si>
  <si>
    <r>
      <t xml:space="preserve">Desembolsos - </t>
    </r>
    <r>
      <rPr>
        <sz val="9"/>
        <color indexed="63"/>
        <rFont val="Verdana"/>
        <family val="2"/>
      </rPr>
      <t>Outflows</t>
    </r>
  </si>
  <si>
    <r>
      <t>Recuperaciones -</t>
    </r>
    <r>
      <rPr>
        <sz val="9"/>
        <color indexed="63"/>
        <rFont val="Verdana"/>
        <family val="2"/>
      </rPr>
      <t xml:space="preserve"> Inflows</t>
    </r>
  </si>
  <si>
    <r>
      <t xml:space="preserve">Destino de la cartera de crédito de las sociedades de depósito - </t>
    </r>
    <r>
      <rPr>
        <b/>
        <sz val="9"/>
        <color indexed="63"/>
        <rFont val="Verdana"/>
        <family val="2"/>
      </rPr>
      <t>Target sectors of the loan portfolio - banks and financial institutions</t>
    </r>
  </si>
  <si>
    <r>
      <t xml:space="preserve">Comercial - </t>
    </r>
    <r>
      <rPr>
        <sz val="9"/>
        <rFont val="Verdana"/>
        <family val="2"/>
      </rPr>
      <t>Commerce</t>
    </r>
  </si>
  <si>
    <r>
      <t xml:space="preserve">Agrícola - </t>
    </r>
    <r>
      <rPr>
        <sz val="9"/>
        <rFont val="Verdana"/>
        <family val="2"/>
      </rPr>
      <t>Agriculture</t>
    </r>
  </si>
  <si>
    <r>
      <t>Ganadero -</t>
    </r>
    <r>
      <rPr>
        <sz val="9"/>
        <rFont val="Verdana"/>
        <family val="2"/>
      </rPr>
      <t xml:space="preserve"> Livestock</t>
    </r>
  </si>
  <si>
    <r>
      <t xml:space="preserve">Industrial - </t>
    </r>
    <r>
      <rPr>
        <sz val="9"/>
        <rFont val="Verdana"/>
        <family val="2"/>
      </rPr>
      <t>Industry</t>
    </r>
  </si>
  <si>
    <r>
      <t xml:space="preserve">Vivienda - </t>
    </r>
    <r>
      <rPr>
        <sz val="9"/>
        <rFont val="Verdana"/>
        <family val="2"/>
      </rPr>
      <t>Housing</t>
    </r>
  </si>
  <si>
    <r>
      <t xml:space="preserve">Créditos Personales - </t>
    </r>
    <r>
      <rPr>
        <sz val="9"/>
        <rFont val="Verdana"/>
        <family val="2"/>
      </rPr>
      <t>Personal</t>
    </r>
  </si>
  <si>
    <r>
      <t xml:space="preserve">Tarjetas de crédito - </t>
    </r>
    <r>
      <rPr>
        <sz val="9"/>
        <rFont val="Verdana"/>
        <family val="2"/>
      </rPr>
      <t>Cedit cards</t>
    </r>
  </si>
  <si>
    <r>
      <t>Otros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>Other</t>
    </r>
  </si>
  <si>
    <r>
      <t xml:space="preserve">Cartera de crédito de las sociedades de depósito - </t>
    </r>
    <r>
      <rPr>
        <b/>
        <sz val="9"/>
        <rFont val="Verdana"/>
        <family val="2"/>
      </rPr>
      <t>Loan portfolio banks and financial institutions</t>
    </r>
  </si>
  <si>
    <r>
      <t xml:space="preserve">Citibank, N.A. - </t>
    </r>
    <r>
      <rPr>
        <sz val="9"/>
        <rFont val="Verdana"/>
        <family val="2"/>
      </rPr>
      <t>Citibank, N.A</t>
    </r>
    <r>
      <rPr>
        <sz val="9"/>
        <color indexed="63"/>
        <rFont val="Verdana"/>
        <family val="2"/>
      </rPr>
      <t>.</t>
    </r>
  </si>
  <si>
    <r>
      <t xml:space="preserve">: Banex a partir de septiembre 2008, antes Financiera Nicaragüense de Desarrollo (FINDESA). A partir del 2010 en proceso de liquidación - </t>
    </r>
    <r>
      <rPr>
        <sz val="9"/>
        <rFont val="Verdana"/>
        <family val="2"/>
      </rPr>
      <t>Formerly Nicaraguan Development Financial Institution (FINDESA). Banex began operating as a commercial bank in september 2008. Under liquidation process as of 2010.</t>
    </r>
  </si>
  <si>
    <r>
      <t xml:space="preserve">: Desde 23 julio 2007 antes BANISTMO.  A partir del 7 de julio pasó a ser oficina de representación - </t>
    </r>
    <r>
      <rPr>
        <sz val="9"/>
        <rFont val="Verdana"/>
        <family val="2"/>
      </rPr>
      <t>Formerly BANISTMO. HSBC began operations on july 23rd, 2007 as a commercial bank and, as of july 7, 2009, became a representative office.</t>
    </r>
  </si>
  <si>
    <r>
      <t xml:space="preserve">Composición de inversiones de las sociedades de depósito - </t>
    </r>
    <r>
      <rPr>
        <b/>
        <sz val="9"/>
        <rFont val="Verdana"/>
        <family val="2"/>
      </rPr>
      <t>Composition of investments - banks and financial institutions</t>
    </r>
  </si>
  <si>
    <r>
      <t xml:space="preserve">Total inversiones - </t>
    </r>
    <r>
      <rPr>
        <b/>
        <sz val="9"/>
        <rFont val="Verdana"/>
        <family val="2"/>
      </rPr>
      <t>Total investments</t>
    </r>
  </si>
  <si>
    <r>
      <t xml:space="preserve">Valores del estado - </t>
    </r>
    <r>
      <rPr>
        <sz val="9"/>
        <color indexed="63"/>
        <rFont val="Verdana"/>
        <family val="2"/>
      </rPr>
      <t>S</t>
    </r>
    <r>
      <rPr>
        <sz val="9"/>
        <rFont val="Verdana"/>
        <family val="2"/>
      </rPr>
      <t>tate securities</t>
    </r>
  </si>
  <si>
    <r>
      <t xml:space="preserve">     BCN - </t>
    </r>
    <r>
      <rPr>
        <sz val="9"/>
        <rFont val="Verdana"/>
        <family val="2"/>
      </rPr>
      <t>Central Bank of Nicaragua (BCN)</t>
    </r>
  </si>
  <si>
    <r>
      <t xml:space="preserve">     Gobierno Central -</t>
    </r>
    <r>
      <rPr>
        <sz val="9"/>
        <rFont val="Verdana"/>
        <family val="2"/>
      </rPr>
      <t xml:space="preserve"> Central Government</t>
    </r>
  </si>
  <si>
    <r>
      <t xml:space="preserve">Inversiones en instituciones - </t>
    </r>
    <r>
      <rPr>
        <sz val="9"/>
        <rFont val="Verdana"/>
        <family val="2"/>
      </rPr>
      <t>Investment in private institutions</t>
    </r>
  </si>
  <si>
    <r>
      <t xml:space="preserve">     Del país - </t>
    </r>
    <r>
      <rPr>
        <sz val="9"/>
        <rFont val="Verdana"/>
        <family val="2"/>
      </rPr>
      <t>Domestic</t>
    </r>
  </si>
  <si>
    <r>
      <t xml:space="preserve">     Del exterior - </t>
    </r>
    <r>
      <rPr>
        <sz val="9"/>
        <rFont val="Verdana"/>
        <family val="2"/>
      </rPr>
      <t>External</t>
    </r>
  </si>
  <si>
    <r>
      <t xml:space="preserve">Valores vendidos con pacto de recompra - </t>
    </r>
    <r>
      <rPr>
        <sz val="9"/>
        <rFont val="Verdana"/>
        <family val="2"/>
      </rPr>
      <t>Securities sold under repurchase agreements</t>
    </r>
  </si>
  <si>
    <r>
      <t xml:space="preserve">Participación en otras empresas - </t>
    </r>
    <r>
      <rPr>
        <sz val="9"/>
        <rFont val="Verdana"/>
        <family val="2"/>
      </rPr>
      <t>Shares in other companies</t>
    </r>
  </si>
  <si>
    <r>
      <t xml:space="preserve">Otras inversiones - </t>
    </r>
    <r>
      <rPr>
        <sz val="9"/>
        <rFont val="Verdana"/>
        <family val="2"/>
      </rPr>
      <t>Other investments</t>
    </r>
  </si>
  <si>
    <r>
      <t xml:space="preserve">Composición de cartera de crédito de las sociedades de depósito - </t>
    </r>
    <r>
      <rPr>
        <b/>
        <sz val="9"/>
        <rFont val="Verdana"/>
        <family val="2"/>
      </rPr>
      <t>Composition of loan portfolio - banks and financial institutions</t>
    </r>
  </si>
  <si>
    <r>
      <t xml:space="preserve">Cartera total - </t>
    </r>
    <r>
      <rPr>
        <b/>
        <sz val="9"/>
        <rFont val="Verdana"/>
        <family val="2"/>
      </rPr>
      <t>Total loans</t>
    </r>
  </si>
  <si>
    <r>
      <t xml:space="preserve">Cartera vigente - </t>
    </r>
    <r>
      <rPr>
        <sz val="9"/>
        <rFont val="Verdana"/>
        <family val="2"/>
      </rPr>
      <t>Current portfolio</t>
    </r>
  </si>
  <si>
    <r>
      <t xml:space="preserve">Prorrogada - </t>
    </r>
    <r>
      <rPr>
        <sz val="9"/>
        <rFont val="Verdana"/>
        <family val="2"/>
      </rPr>
      <t>Deferred</t>
    </r>
  </si>
  <si>
    <r>
      <t xml:space="preserve">Reestructurada - </t>
    </r>
    <r>
      <rPr>
        <sz val="9"/>
        <rFont val="Verdana"/>
        <family val="2"/>
      </rPr>
      <t>Restructured</t>
    </r>
  </si>
  <si>
    <r>
      <t xml:space="preserve">Vencida - </t>
    </r>
    <r>
      <rPr>
        <sz val="9"/>
        <rFont val="Verdana"/>
        <family val="2"/>
      </rPr>
      <t>Non-performing</t>
    </r>
  </si>
  <si>
    <r>
      <t xml:space="preserve">En cobro judicial - </t>
    </r>
    <r>
      <rPr>
        <sz val="9"/>
        <rFont val="Verdana"/>
        <family val="2"/>
      </rPr>
      <t>Judicial debt collection</t>
    </r>
  </si>
  <si>
    <r>
      <t>Cartera total -</t>
    </r>
    <r>
      <rPr>
        <b/>
        <sz val="9"/>
        <rFont val="Verdana"/>
        <family val="2"/>
      </rPr>
      <t xml:space="preserve"> Total loans</t>
    </r>
  </si>
  <si>
    <r>
      <t xml:space="preserve">Cartera en córdobas - </t>
    </r>
    <r>
      <rPr>
        <sz val="9"/>
        <rFont val="Verdana"/>
        <family val="2"/>
      </rPr>
      <t>In cordobas</t>
    </r>
  </si>
  <si>
    <r>
      <t xml:space="preserve">Cartera en dólares - </t>
    </r>
    <r>
      <rPr>
        <sz val="9"/>
        <rFont val="Verdana"/>
        <family val="2"/>
      </rPr>
      <t>In dollars</t>
    </r>
  </si>
  <si>
    <r>
      <t xml:space="preserve">Provisiones para cartera de riesgo - </t>
    </r>
    <r>
      <rPr>
        <sz val="9"/>
        <rFont val="Verdana"/>
        <family val="2"/>
      </rPr>
      <t>Provisions for risk portfolio</t>
    </r>
  </si>
  <si>
    <r>
      <t xml:space="preserve">Inversiones - </t>
    </r>
    <r>
      <rPr>
        <sz val="9"/>
        <rFont val="Verdana"/>
        <family val="2"/>
      </rPr>
      <t>Investments</t>
    </r>
  </si>
  <si>
    <r>
      <t xml:space="preserve">Disponibilidades - </t>
    </r>
    <r>
      <rPr>
        <sz val="9"/>
        <rFont val="Verdana"/>
        <family val="2"/>
      </rPr>
      <t>Cash and equivalents</t>
    </r>
  </si>
  <si>
    <r>
      <t xml:space="preserve">En córdobas - </t>
    </r>
    <r>
      <rPr>
        <sz val="9"/>
        <rFont val="Verdana"/>
        <family val="2"/>
      </rPr>
      <t>In cordobas</t>
    </r>
  </si>
  <si>
    <r>
      <t xml:space="preserve">Caja - </t>
    </r>
    <r>
      <rPr>
        <sz val="9"/>
        <rFont val="Verdana"/>
        <family val="2"/>
      </rPr>
      <t>Cash</t>
    </r>
  </si>
  <si>
    <r>
      <t xml:space="preserve">Depósitos en BCN - </t>
    </r>
    <r>
      <rPr>
        <sz val="9"/>
        <rFont val="Verdana"/>
        <family val="2"/>
      </rPr>
      <t>Deposits in Central Bank</t>
    </r>
  </si>
  <si>
    <r>
      <t xml:space="preserve">En dólares - </t>
    </r>
    <r>
      <rPr>
        <sz val="9"/>
        <rFont val="Verdana"/>
        <family val="2"/>
      </rPr>
      <t>In dollars</t>
    </r>
  </si>
  <si>
    <r>
      <t xml:space="preserve">Depósitos en el exterior - </t>
    </r>
    <r>
      <rPr>
        <sz val="9"/>
        <rFont val="Verdana"/>
        <family val="2"/>
      </rPr>
      <t>Deposits abroad</t>
    </r>
  </si>
  <si>
    <r>
      <t xml:space="preserve">Otras disponibilidades - </t>
    </r>
    <r>
      <rPr>
        <sz val="9"/>
        <rFont val="Verdana"/>
        <family val="2"/>
      </rPr>
      <t>Other cash and equivalents</t>
    </r>
  </si>
  <si>
    <r>
      <t xml:space="preserve">Otros activos - </t>
    </r>
    <r>
      <rPr>
        <sz val="9"/>
        <rFont val="Verdana"/>
        <family val="2"/>
      </rPr>
      <t>Other assets</t>
    </r>
  </si>
  <si>
    <r>
      <t xml:space="preserve">Patrimonio total de las sociedades de depósito - </t>
    </r>
    <r>
      <rPr>
        <b/>
        <sz val="9"/>
        <rFont val="Verdana"/>
        <family val="2"/>
      </rPr>
      <t>Total equity - banks and financial institutions</t>
    </r>
  </si>
  <si>
    <r>
      <t>Banco de Centroamérica -</t>
    </r>
    <r>
      <rPr>
        <sz val="9"/>
        <rFont val="Verdana"/>
        <family val="2"/>
      </rPr>
      <t xml:space="preserve"> Banco de Centroamérica</t>
    </r>
  </si>
  <si>
    <r>
      <t>Bamer -</t>
    </r>
    <r>
      <rPr>
        <sz val="9"/>
        <rFont val="Verdana"/>
        <family val="2"/>
      </rPr>
      <t xml:space="preserve"> Bamer</t>
    </r>
  </si>
  <si>
    <r>
      <t>BAC -</t>
    </r>
    <r>
      <rPr>
        <sz val="9"/>
        <rFont val="Verdana"/>
        <family val="2"/>
      </rPr>
      <t xml:space="preserve"> BAC</t>
    </r>
  </si>
  <si>
    <r>
      <t>: FICOHSA desde 01 de julio 2015 antes Citibank -</t>
    </r>
    <r>
      <rPr>
        <sz val="9"/>
        <rFont val="Verdana"/>
        <family val="2"/>
      </rPr>
      <t xml:space="preserve"> Formerly Citibank, FICOHSA began operations on julio 1st, 2015.</t>
    </r>
  </si>
  <si>
    <r>
      <t xml:space="preserve">Pasivos totales de las sociedades de depósito - </t>
    </r>
    <r>
      <rPr>
        <b/>
        <sz val="9"/>
        <color indexed="63"/>
        <rFont val="Verdana"/>
        <family val="2"/>
      </rPr>
      <t>Total liabilities - banks and financial institutions</t>
    </r>
  </si>
  <si>
    <r>
      <t xml:space="preserve">Pasivos totales - </t>
    </r>
    <r>
      <rPr>
        <b/>
        <sz val="9"/>
        <rFont val="Verdana"/>
        <family val="2"/>
      </rPr>
      <t>Total liabilities</t>
    </r>
  </si>
  <si>
    <r>
      <t xml:space="preserve">Pasivos totales de bancos - </t>
    </r>
    <r>
      <rPr>
        <b/>
        <sz val="9"/>
        <rFont val="Verdana"/>
        <family val="2"/>
      </rPr>
      <t xml:space="preserve">Banks - total liabilities </t>
    </r>
  </si>
  <si>
    <r>
      <t>Banic -</t>
    </r>
    <r>
      <rPr>
        <sz val="9"/>
        <rFont val="Verdana"/>
        <family val="2"/>
      </rPr>
      <t xml:space="preserve"> Banic</t>
    </r>
  </si>
  <si>
    <r>
      <t>Ban</t>
    </r>
    <r>
      <rPr>
        <sz val="9"/>
        <color indexed="30"/>
        <rFont val="Verdana"/>
        <family val="2"/>
      </rPr>
      <t xml:space="preserve">ex </t>
    </r>
    <r>
      <rPr>
        <vertAlign val="superscript"/>
        <sz val="9"/>
        <color indexed="30"/>
        <rFont val="Verdana"/>
        <family val="2"/>
      </rPr>
      <t>3/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Banex </t>
    </r>
    <r>
      <rPr>
        <vertAlign val="superscript"/>
        <sz val="9"/>
        <rFont val="Verdana"/>
        <family val="2"/>
      </rPr>
      <t>3/</t>
    </r>
  </si>
  <si>
    <r>
      <rPr>
        <sz val="9"/>
        <color indexed="30"/>
        <rFont val="Verdana"/>
        <family val="2"/>
      </rPr>
      <t xml:space="preserve">Hsbc </t>
    </r>
    <r>
      <rPr>
        <vertAlign val="superscript"/>
        <sz val="9"/>
        <color indexed="30"/>
        <rFont val="Verdana"/>
        <family val="2"/>
      </rPr>
      <t>4/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Hsbc </t>
    </r>
    <r>
      <rPr>
        <vertAlign val="superscript"/>
        <sz val="9"/>
        <rFont val="Verdana"/>
        <family val="2"/>
      </rPr>
      <t>4/</t>
    </r>
  </si>
  <si>
    <r>
      <t xml:space="preserve">Pasivos totales de sociedades financieras - </t>
    </r>
    <r>
      <rPr>
        <b/>
        <sz val="9"/>
        <rFont val="Verdana"/>
        <family val="2"/>
      </rPr>
      <t>Financial institutions - total liabilities</t>
    </r>
  </si>
  <si>
    <r>
      <t xml:space="preserve">   Internacional - </t>
    </r>
    <r>
      <rPr>
        <b/>
        <sz val="9"/>
        <color indexed="63"/>
        <rFont val="Verdana"/>
        <family val="2"/>
      </rPr>
      <t>international</t>
    </r>
  </si>
  <si>
    <r>
      <t>Ficoh</t>
    </r>
    <r>
      <rPr>
        <sz val="9"/>
        <color indexed="30"/>
        <rFont val="Verdana"/>
        <family val="2"/>
      </rPr>
      <t xml:space="preserve">sa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>Ficohsa</t>
    </r>
    <r>
      <rPr>
        <vertAlign val="superscript"/>
        <sz val="9"/>
        <rFont val="Verdana"/>
        <family val="2"/>
      </rPr>
      <t>1/</t>
    </r>
  </si>
  <si>
    <r>
      <t xml:space="preserve">Banex </t>
    </r>
    <r>
      <rPr>
        <vertAlign val="superscript"/>
        <sz val="9"/>
        <color indexed="30"/>
        <rFont val="Verdana"/>
        <family val="2"/>
      </rPr>
      <t>3/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Banex </t>
    </r>
    <r>
      <rPr>
        <vertAlign val="superscript"/>
        <sz val="9"/>
        <rFont val="Verdana"/>
        <family val="2"/>
      </rPr>
      <t>3/</t>
    </r>
  </si>
  <si>
    <r>
      <t xml:space="preserve">Hsbc </t>
    </r>
    <r>
      <rPr>
        <vertAlign val="superscript"/>
        <sz val="9"/>
        <color indexed="30"/>
        <rFont val="Verdana"/>
        <family val="2"/>
      </rPr>
      <t>4/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 xml:space="preserve">- </t>
    </r>
    <r>
      <rPr>
        <sz val="9"/>
        <rFont val="Verdana"/>
        <family val="2"/>
      </rPr>
      <t xml:space="preserve">Hsbc </t>
    </r>
    <r>
      <rPr>
        <vertAlign val="superscript"/>
        <sz val="9"/>
        <rFont val="Verdana"/>
        <family val="2"/>
      </rPr>
      <t>4/</t>
    </r>
  </si>
  <si>
    <r>
      <rPr>
        <sz val="9"/>
        <color indexed="30"/>
        <rFont val="Verdana"/>
        <family val="2"/>
      </rPr>
      <t xml:space="preserve">Fdl </t>
    </r>
    <r>
      <rPr>
        <vertAlign val="superscript"/>
        <sz val="9"/>
        <color indexed="30"/>
        <rFont val="Verdana"/>
        <family val="2"/>
      </rPr>
      <t>6/</t>
    </r>
    <r>
      <rPr>
        <sz val="9"/>
        <color indexed="30"/>
        <rFont val="Verdana"/>
        <family val="2"/>
      </rPr>
      <t>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Fdl </t>
    </r>
    <r>
      <rPr>
        <vertAlign val="superscript"/>
        <sz val="9"/>
        <rFont val="Verdana"/>
        <family val="2"/>
      </rPr>
      <t>6/</t>
    </r>
  </si>
  <si>
    <r>
      <t>Hipotecarios</t>
    </r>
    <r>
      <rPr>
        <b/>
        <sz val="9"/>
        <color indexed="30"/>
        <rFont val="Verdana"/>
        <family val="2"/>
      </rPr>
      <t xml:space="preserve"> </t>
    </r>
    <r>
      <rPr>
        <b/>
        <vertAlign val="superscript"/>
        <sz val="9"/>
        <color indexed="30"/>
        <rFont val="Verdana"/>
        <family val="2"/>
      </rPr>
      <t>1/</t>
    </r>
    <r>
      <rPr>
        <b/>
        <vertAlign val="superscript"/>
        <sz val="9"/>
        <color indexed="56"/>
        <rFont val="Verdana"/>
        <family val="2"/>
      </rPr>
      <t xml:space="preserve"> </t>
    </r>
    <r>
      <rPr>
        <b/>
        <sz val="9"/>
        <color indexed="56"/>
        <rFont val="Verdana"/>
        <family val="2"/>
      </rPr>
      <t>-</t>
    </r>
    <r>
      <rPr>
        <b/>
        <sz val="9"/>
        <color indexed="63"/>
        <rFont val="Verdana"/>
        <family val="2"/>
      </rPr>
      <t xml:space="preserve"> Mortgages </t>
    </r>
    <r>
      <rPr>
        <b/>
        <vertAlign val="superscript"/>
        <sz val="9"/>
        <color indexed="63"/>
        <rFont val="Verdana"/>
        <family val="2"/>
      </rPr>
      <t>1/</t>
    </r>
  </si>
  <si>
    <r>
      <t xml:space="preserve">Personal </t>
    </r>
    <r>
      <rPr>
        <b/>
        <vertAlign val="superscript"/>
        <sz val="9"/>
        <color indexed="30"/>
        <rFont val="Verdana"/>
        <family val="2"/>
      </rPr>
      <t xml:space="preserve">1/ </t>
    </r>
    <r>
      <rPr>
        <b/>
        <sz val="9"/>
        <color indexed="56"/>
        <rFont val="Verdana"/>
        <family val="2"/>
      </rPr>
      <t>-</t>
    </r>
    <r>
      <rPr>
        <b/>
        <sz val="9"/>
        <color indexed="63"/>
        <rFont val="Verdana"/>
        <family val="2"/>
      </rPr>
      <t xml:space="preserve"> </t>
    </r>
    <r>
      <rPr>
        <b/>
        <sz val="9"/>
        <rFont val="Verdana"/>
        <family val="2"/>
      </rPr>
      <t xml:space="preserve">Personal </t>
    </r>
    <r>
      <rPr>
        <b/>
        <vertAlign val="superscript"/>
        <sz val="9"/>
        <rFont val="Verdana"/>
        <family val="2"/>
      </rPr>
      <t>1/</t>
    </r>
  </si>
  <si>
    <r>
      <t>Fd</t>
    </r>
    <r>
      <rPr>
        <sz val="9"/>
        <color indexed="30"/>
        <rFont val="Verdana"/>
        <family val="2"/>
      </rPr>
      <t xml:space="preserve">l </t>
    </r>
    <r>
      <rPr>
        <vertAlign val="superscript"/>
        <sz val="9"/>
        <color indexed="30"/>
        <rFont val="Verdana"/>
        <family val="2"/>
      </rPr>
      <t xml:space="preserve">6/ </t>
    </r>
    <r>
      <rPr>
        <sz val="9"/>
        <color indexed="30"/>
        <rFont val="Verdana"/>
        <family val="2"/>
      </rPr>
      <t>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Fdl </t>
    </r>
    <r>
      <rPr>
        <vertAlign val="superscript"/>
        <sz val="9"/>
        <rFont val="Verdana"/>
        <family val="2"/>
      </rPr>
      <t>6/</t>
    </r>
  </si>
  <si>
    <r>
      <rPr>
        <b/>
        <sz val="9"/>
        <color indexed="30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</si>
  <si>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indexed="30"/>
        <rFont val="Verdana"/>
        <family val="2"/>
      </rPr>
      <t>Patrimonio total -</t>
    </r>
    <r>
      <rPr>
        <b/>
        <sz val="9"/>
        <rFont val="Verdana"/>
        <family val="2"/>
      </rPr>
      <t xml:space="preserve"> Total equity</t>
    </r>
  </si>
  <si>
    <r>
      <rPr>
        <b/>
        <sz val="9"/>
        <color indexed="30"/>
        <rFont val="Verdana"/>
        <family val="2"/>
      </rPr>
      <t xml:space="preserve">Patrimonio de bancos - </t>
    </r>
    <r>
      <rPr>
        <b/>
        <sz val="9"/>
        <rFont val="Verdana"/>
        <family val="2"/>
      </rPr>
      <t xml:space="preserve">Banks - total equity </t>
    </r>
  </si>
  <si>
    <r>
      <t xml:space="preserve">Ficohsa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 </t>
    </r>
    <r>
      <rPr>
        <sz val="9"/>
        <color indexed="63"/>
        <rFont val="Verdana"/>
        <family val="2"/>
      </rPr>
      <t xml:space="preserve">Ficohsa </t>
    </r>
    <r>
      <rPr>
        <vertAlign val="superscript"/>
        <sz val="9"/>
        <color indexed="63"/>
        <rFont val="Verdana"/>
        <family val="2"/>
      </rPr>
      <t>1/</t>
    </r>
  </si>
  <si>
    <r>
      <t>Bancorp S.A.</t>
    </r>
    <r>
      <rPr>
        <vertAlign val="superscript"/>
        <sz val="9"/>
        <color indexed="30"/>
        <rFont val="Verdana"/>
        <family val="2"/>
      </rPr>
      <t>5/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>5/</t>
    </r>
  </si>
  <si>
    <r>
      <t>Hsbc</t>
    </r>
    <r>
      <rPr>
        <sz val="9"/>
        <color indexed="30"/>
        <rFont val="Verdana"/>
        <family val="2"/>
      </rPr>
      <t xml:space="preserve"> </t>
    </r>
    <r>
      <rPr>
        <vertAlign val="superscript"/>
        <sz val="9"/>
        <color indexed="30"/>
        <rFont val="Verdana"/>
        <family val="2"/>
      </rPr>
      <t>4/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Hsbc </t>
    </r>
    <r>
      <rPr>
        <vertAlign val="superscript"/>
        <sz val="9"/>
        <rFont val="Verdana"/>
        <family val="2"/>
      </rPr>
      <t>4/</t>
    </r>
  </si>
  <si>
    <r>
      <t>Fdl</t>
    </r>
    <r>
      <rPr>
        <sz val="9"/>
        <color indexed="30"/>
        <rFont val="Verdana"/>
        <family val="2"/>
      </rPr>
      <t xml:space="preserve"> </t>
    </r>
    <r>
      <rPr>
        <vertAlign val="superscript"/>
        <sz val="9"/>
        <color indexed="30"/>
        <rFont val="Verdana"/>
        <family val="2"/>
      </rPr>
      <t>6/</t>
    </r>
    <r>
      <rPr>
        <vertAlign val="superscript"/>
        <sz val="9"/>
        <color indexed="56"/>
        <rFont val="Verdana"/>
        <family val="2"/>
      </rPr>
      <t xml:space="preserve"> </t>
    </r>
    <r>
      <rPr>
        <sz val="9"/>
        <color indexed="56"/>
        <rFont val="Verdana"/>
        <family val="2"/>
      </rPr>
      <t xml:space="preserve">- </t>
    </r>
    <r>
      <rPr>
        <sz val="9"/>
        <rFont val="Verdana"/>
        <family val="2"/>
      </rPr>
      <t xml:space="preserve">Fdl </t>
    </r>
    <r>
      <rPr>
        <vertAlign val="superscript"/>
        <sz val="9"/>
        <rFont val="Verdana"/>
        <family val="2"/>
      </rPr>
      <t>6/</t>
    </r>
  </si>
  <si>
    <r>
      <rPr>
        <b/>
        <sz val="9"/>
        <color indexed="30"/>
        <rFont val="Verdana"/>
        <family val="2"/>
      </rPr>
      <t>Conceptos -</t>
    </r>
    <r>
      <rPr>
        <b/>
        <sz val="9"/>
        <color indexed="30"/>
        <rFont val="Verdana"/>
        <family val="2"/>
      </rPr>
      <t xml:space="preserve"> </t>
    </r>
    <r>
      <rPr>
        <b/>
        <sz val="9"/>
        <rFont val="Verdana"/>
        <family val="2"/>
      </rPr>
      <t>Concepts</t>
    </r>
  </si>
  <si>
    <r>
      <rPr>
        <b/>
        <sz val="9"/>
        <color indexed="30"/>
        <rFont val="Verdana"/>
        <family val="2"/>
      </rPr>
      <t>Resultado neto acumulado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Retained earnings</t>
    </r>
  </si>
  <si>
    <r>
      <rPr>
        <b/>
        <sz val="9"/>
        <color indexed="30"/>
        <rFont val="Verdana"/>
        <family val="2"/>
      </rPr>
      <t>Resultado neto acumulado de bancos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Banks - Retained earnings</t>
    </r>
  </si>
  <si>
    <r>
      <t xml:space="preserve">Fdl </t>
    </r>
    <r>
      <rPr>
        <vertAlign val="superscript"/>
        <sz val="9"/>
        <color indexed="30"/>
        <rFont val="Verdana"/>
        <family val="2"/>
      </rPr>
      <t xml:space="preserve">6/ </t>
    </r>
    <r>
      <rPr>
        <sz val="9"/>
        <color indexed="30"/>
        <rFont val="Verdana"/>
        <family val="2"/>
      </rPr>
      <t>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Fdl </t>
    </r>
    <r>
      <rPr>
        <vertAlign val="superscript"/>
        <sz val="9"/>
        <rFont val="Verdana"/>
        <family val="2"/>
      </rPr>
      <t>6/</t>
    </r>
  </si>
  <si>
    <r>
      <rPr>
        <b/>
        <sz val="9"/>
        <color indexed="30"/>
        <rFont val="Verdana"/>
        <family val="2"/>
      </rPr>
      <t>Resultado neto acumulado de sociedades financieras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Financial institutions - retained earnings</t>
    </r>
  </si>
  <si>
    <r>
      <rPr>
        <sz val="9"/>
        <color indexed="30"/>
        <rFont val="Verdana"/>
        <family val="2"/>
      </rPr>
      <t>: Saldos incluyen intereses y comisiones por cobrar -</t>
    </r>
    <r>
      <rPr>
        <sz val="9"/>
        <rFont val="Verdana"/>
        <family val="2"/>
      </rPr>
      <t xml:space="preserve"> Stocks include interest and fees receivable.</t>
    </r>
  </si>
  <si>
    <r>
      <rPr>
        <b/>
        <sz val="9"/>
        <color indexed="30"/>
        <rFont val="Verdana"/>
        <family val="2"/>
      </rPr>
      <t>Total activos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Total assets</t>
    </r>
  </si>
  <si>
    <r>
      <t>Cartera de crédito</t>
    </r>
    <r>
      <rPr>
        <vertAlign val="superscript"/>
        <sz val="9"/>
        <color indexed="30"/>
        <rFont val="Verdana"/>
        <family val="2"/>
      </rPr>
      <t xml:space="preserve"> 1/ </t>
    </r>
    <r>
      <rPr>
        <sz val="9"/>
        <color indexed="30"/>
        <rFont val="Verdana"/>
        <family val="2"/>
      </rPr>
      <t xml:space="preserve">- </t>
    </r>
    <r>
      <rPr>
        <sz val="9"/>
        <color indexed="63"/>
        <rFont val="Verdana"/>
        <family val="2"/>
      </rPr>
      <t xml:space="preserve">Loan portfolio </t>
    </r>
    <r>
      <rPr>
        <vertAlign val="superscript"/>
        <sz val="9"/>
        <color indexed="63"/>
        <rFont val="Verdana"/>
        <family val="2"/>
      </rPr>
      <t>1/</t>
    </r>
  </si>
  <si>
    <r>
      <t xml:space="preserve">     Otros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Other </t>
    </r>
    <r>
      <rPr>
        <vertAlign val="superscript"/>
        <sz val="9"/>
        <rFont val="Verdana"/>
        <family val="2"/>
      </rPr>
      <t>1/</t>
    </r>
  </si>
  <si>
    <r>
      <t xml:space="preserve">Focohsa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 </t>
    </r>
    <r>
      <rPr>
        <sz val="9"/>
        <color indexed="63"/>
        <rFont val="Verdana"/>
        <family val="2"/>
      </rPr>
      <t xml:space="preserve">Ficohsa </t>
    </r>
    <r>
      <rPr>
        <vertAlign val="superscript"/>
        <sz val="9"/>
        <color indexed="63"/>
        <rFont val="Verdana"/>
        <family val="2"/>
      </rPr>
      <t>1/</t>
    </r>
  </si>
  <si>
    <r>
      <rPr>
        <sz val="9"/>
        <color indexed="30"/>
        <rFont val="Verdana"/>
        <family val="2"/>
      </rPr>
      <t>Nota -</t>
    </r>
    <r>
      <rPr>
        <sz val="9"/>
        <rFont val="Verdana"/>
        <family val="2"/>
      </rPr>
      <t xml:space="preserve"> Note</t>
    </r>
  </si>
  <si>
    <r>
      <rPr>
        <b/>
        <sz val="9"/>
        <color indexed="30"/>
        <rFont val="Verdana"/>
        <family val="2"/>
      </rPr>
      <t xml:space="preserve">Cartera de crédito - </t>
    </r>
    <r>
      <rPr>
        <b/>
        <sz val="9"/>
        <rFont val="Verdana"/>
        <family val="2"/>
      </rPr>
      <t>Loan portfolio</t>
    </r>
  </si>
  <si>
    <r>
      <rPr>
        <b/>
        <sz val="9"/>
        <color indexed="30"/>
        <rFont val="Verdana"/>
        <family val="2"/>
      </rPr>
      <t>Cartera de crédito de bancos -</t>
    </r>
    <r>
      <rPr>
        <b/>
        <sz val="9"/>
        <rFont val="Verdana"/>
        <family val="2"/>
      </rPr>
      <t xml:space="preserve"> Banks - loan portfolio</t>
    </r>
  </si>
  <si>
    <r>
      <rPr>
        <b/>
        <sz val="9"/>
        <color indexed="30"/>
        <rFont val="Verdana"/>
        <family val="2"/>
      </rPr>
      <t>Depósitos en sociedades financieras -</t>
    </r>
    <r>
      <rPr>
        <b/>
        <sz val="9"/>
        <rFont val="Verdana"/>
        <family val="2"/>
      </rPr>
      <t xml:space="preserve"> Financial institutions - deposits</t>
    </r>
  </si>
  <si>
    <r>
      <rPr>
        <b/>
        <sz val="9"/>
        <color indexed="30"/>
        <rFont val="Verdana"/>
        <family val="2"/>
      </rPr>
      <t>Depósitos totales en moneda nacional -</t>
    </r>
    <r>
      <rPr>
        <b/>
        <sz val="9"/>
        <rFont val="Verdana"/>
        <family val="2"/>
      </rPr>
      <t xml:space="preserve"> Total deposits in domestic currency</t>
    </r>
  </si>
  <si>
    <r>
      <rPr>
        <b/>
        <sz val="9"/>
        <color indexed="30"/>
        <rFont val="Verdana"/>
        <family val="2"/>
      </rPr>
      <t>Depósitos totales en moneda extranjera -</t>
    </r>
    <r>
      <rPr>
        <b/>
        <sz val="9"/>
        <rFont val="Verdana"/>
        <family val="2"/>
      </rPr>
      <t xml:space="preserve"> Total deposits in foreign currency</t>
    </r>
  </si>
  <si>
    <r>
      <rPr>
        <b/>
        <sz val="9"/>
        <color indexed="30"/>
        <rFont val="Verdana"/>
        <family val="2"/>
      </rPr>
      <t>Depósitos en bancos -</t>
    </r>
    <r>
      <rPr>
        <b/>
        <sz val="9"/>
        <rFont val="Verdana"/>
        <family val="2"/>
      </rPr>
      <t xml:space="preserve"> Banks - deposits</t>
    </r>
  </si>
  <si>
    <r>
      <t xml:space="preserve">Activas - </t>
    </r>
    <r>
      <rPr>
        <b/>
        <sz val="9"/>
        <rFont val="Verdana"/>
        <family val="2"/>
      </rPr>
      <t>Lending rates</t>
    </r>
  </si>
  <si>
    <r>
      <rPr>
        <b/>
        <sz val="9"/>
        <color indexed="30"/>
        <rFont val="Verdana"/>
        <family val="2"/>
      </rPr>
      <t xml:space="preserve">Patimonio de sociedades financieras - </t>
    </r>
    <r>
      <rPr>
        <b/>
        <sz val="9"/>
        <rFont val="Verdana"/>
        <family val="2"/>
      </rPr>
      <t>Financial institutions - total equity</t>
    </r>
  </si>
  <si>
    <r>
      <rPr>
        <sz val="9"/>
        <color indexed="30"/>
        <rFont val="Verdana"/>
        <family val="2"/>
      </rPr>
      <t xml:space="preserve"> : Saldos incluyen titulos de Deuda Gubernamental emitido por gobiernos extranjeros -</t>
    </r>
    <r>
      <rPr>
        <sz val="9"/>
        <color indexed="56"/>
        <rFont val="Verdana"/>
        <family val="2"/>
      </rPr>
      <t xml:space="preserve"> </t>
    </r>
    <r>
      <rPr>
        <sz val="9"/>
        <color indexed="63"/>
        <rFont val="Verdana"/>
        <family val="2"/>
      </rPr>
      <t>stocks include government debt securities issued by foreign governments.</t>
    </r>
  </si>
  <si>
    <r>
      <t xml:space="preserve"> : Superintendencia de Bancos y Otras Instituciones Financieras (SIBOIF) - </t>
    </r>
    <r>
      <rPr>
        <sz val="9"/>
        <color indexed="63"/>
        <rFont val="Verdana"/>
        <family val="2"/>
      </rPr>
      <t>Superintendency of Banks</t>
    </r>
    <r>
      <rPr>
        <sz val="9"/>
        <rFont val="Verdana"/>
        <family val="2"/>
      </rPr>
      <t xml:space="preserve"> and other financial institutions (SIBOIF).</t>
    </r>
  </si>
  <si>
    <r>
      <t xml:space="preserve"> : Superintendencia de Bancos y Otras Instituciones Financieras (SIBOIF) - </t>
    </r>
    <r>
      <rPr>
        <sz val="9"/>
        <color indexed="63"/>
        <rFont val="Verdana"/>
        <family val="2"/>
      </rPr>
      <t>Superintendency of Banks and other financial institutions (SIBOIF).</t>
    </r>
  </si>
  <si>
    <r>
      <t xml:space="preserve">: Superintendencia de Bancos y Otras Instituciones Financieras (SIBOIF) - Superintendency of </t>
    </r>
    <r>
      <rPr>
        <sz val="9"/>
        <rFont val="Verdana"/>
        <family val="2"/>
      </rPr>
      <t>Banks and other financial institutions (SIBOIF).</t>
    </r>
  </si>
  <si>
    <r>
      <t xml:space="preserve">: Superintendencia de Bancos y Otras Instituciones Financieras (SIBOIF) - </t>
    </r>
    <r>
      <rPr>
        <sz val="9"/>
        <color indexed="63"/>
        <rFont val="Verdana"/>
        <family val="2"/>
      </rPr>
      <t>Superintendency of Banks and other financial institutions (SIBOIF).</t>
    </r>
  </si>
  <si>
    <r>
      <t xml:space="preserve">Cartera de crédito de sociedades financieras - </t>
    </r>
    <r>
      <rPr>
        <b/>
        <sz val="9"/>
        <rFont val="Verdana"/>
        <family val="2"/>
      </rPr>
      <t>Loan portfolio of financial institutions</t>
    </r>
  </si>
  <si>
    <r>
      <t xml:space="preserve">Otras - </t>
    </r>
    <r>
      <rPr>
        <sz val="9"/>
        <rFont val="Verdana"/>
        <family val="2"/>
      </rPr>
      <t>Other</t>
    </r>
  </si>
  <si>
    <r>
      <t xml:space="preserve">Otros pasivos - </t>
    </r>
    <r>
      <rPr>
        <sz val="9"/>
        <rFont val="Verdana"/>
        <family val="2"/>
      </rPr>
      <t>Other liabilities</t>
    </r>
  </si>
  <si>
    <r>
      <t xml:space="preserve">Más de 1 año - </t>
    </r>
    <r>
      <rPr>
        <sz val="9"/>
        <rFont val="Verdana"/>
        <family val="2"/>
      </rPr>
      <t>1 year and over</t>
    </r>
  </si>
  <si>
    <t xml:space="preserve"> </t>
  </si>
  <si>
    <r>
      <rPr>
        <b/>
        <sz val="9"/>
        <color indexed="30"/>
        <rFont val="Verdana"/>
        <family val="2"/>
      </rPr>
      <t xml:space="preserve">Activos totales de las sociedades de depósito - </t>
    </r>
    <r>
      <rPr>
        <b/>
        <sz val="9"/>
        <rFont val="Verdana"/>
        <family val="2"/>
      </rPr>
      <t>Total assets - banks and financial institutions</t>
    </r>
  </si>
  <si>
    <r>
      <rPr>
        <i/>
        <sz val="9"/>
        <color indexed="30"/>
        <rFont val="Verdana"/>
        <family val="2"/>
      </rPr>
      <t>(saldos en millones de córdobas -</t>
    </r>
    <r>
      <rPr>
        <i/>
        <sz val="9"/>
        <rFont val="Verdana"/>
        <family val="2"/>
      </rPr>
      <t xml:space="preserve"> stocks in millions of cordobas</t>
    </r>
    <r>
      <rPr>
        <i/>
        <sz val="9"/>
        <color indexed="56"/>
        <rFont val="Verdana"/>
        <family val="2"/>
      </rPr>
      <t>)</t>
    </r>
  </si>
  <si>
    <r>
      <rPr>
        <sz val="9"/>
        <color indexed="30"/>
        <rFont val="Verdana"/>
        <family val="2"/>
      </rPr>
      <t>Cuadro  -</t>
    </r>
    <r>
      <rPr>
        <sz val="9"/>
        <rFont val="Verdana"/>
        <family val="2"/>
      </rPr>
      <t xml:space="preserve"> Table </t>
    </r>
    <r>
      <rPr>
        <sz val="9"/>
        <color indexed="30"/>
        <rFont val="Verdana"/>
        <family val="2"/>
      </rPr>
      <t>V - 1</t>
    </r>
  </si>
  <si>
    <r>
      <rPr>
        <sz val="9"/>
        <color indexed="30"/>
        <rFont val="Verdana"/>
        <family val="2"/>
      </rPr>
      <t xml:space="preserve">Cuadro - </t>
    </r>
    <r>
      <rPr>
        <sz val="9"/>
        <color indexed="63"/>
        <rFont val="Verdana"/>
        <family val="2"/>
      </rPr>
      <t>Table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V-2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</si>
  <si>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Table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V - 3</t>
    </r>
  </si>
  <si>
    <r>
      <rPr>
        <i/>
        <sz val="9"/>
        <color indexed="30"/>
        <rFont val="Verdana"/>
        <family val="2"/>
      </rPr>
      <t xml:space="preserve">(saldos en millones de córdobas - </t>
    </r>
    <r>
      <rPr>
        <i/>
        <sz val="9"/>
        <rFont val="Verdana"/>
        <family val="2"/>
      </rPr>
      <t>stocks in millions of cordobas</t>
    </r>
    <r>
      <rPr>
        <i/>
        <sz val="9"/>
        <color indexed="56"/>
        <rFont val="Verdana"/>
        <family val="2"/>
      </rPr>
      <t>)</t>
    </r>
  </si>
  <si>
    <r>
      <rPr>
        <b/>
        <sz val="9"/>
        <color indexed="30"/>
        <rFont val="Verdana"/>
        <family val="2"/>
      </rPr>
      <t>Resultado neto acumulado de las sociedades de depósito -</t>
    </r>
    <r>
      <rPr>
        <b/>
        <sz val="9"/>
        <color indexed="30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Retained earnings - banks and financial institutions</t>
    </r>
  </si>
  <si>
    <r>
      <rPr>
        <sz val="9"/>
        <color indexed="30"/>
        <rFont val="Verdana"/>
        <family val="2"/>
      </rPr>
      <t xml:space="preserve">Cuadro -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- 4</t>
    </r>
  </si>
  <si>
    <r>
      <rPr>
        <b/>
        <sz val="9"/>
        <color indexed="30"/>
        <rFont val="Verdana"/>
        <family val="2"/>
      </rPr>
      <t>Composición de activos de las sociedades de depósito -</t>
    </r>
    <r>
      <rPr>
        <b/>
        <sz val="9"/>
        <color indexed="30"/>
        <rFont val="Verdana"/>
        <family val="2"/>
      </rPr>
      <t xml:space="preserve"> </t>
    </r>
    <r>
      <rPr>
        <b/>
        <sz val="9"/>
        <rFont val="Verdana"/>
        <family val="2"/>
      </rPr>
      <t>Asset composition - banks and financial institutions</t>
    </r>
  </si>
  <si>
    <r>
      <rPr>
        <sz val="9"/>
        <color indexed="30"/>
        <rFont val="Verdana"/>
        <family val="2"/>
      </rPr>
      <t>Cuadro -</t>
    </r>
    <r>
      <rPr>
        <sz val="9"/>
        <rFont val="Verdana"/>
        <family val="2"/>
      </rPr>
      <t xml:space="preserve"> Table </t>
    </r>
    <r>
      <rPr>
        <sz val="9"/>
        <color indexed="30"/>
        <rFont val="Verdana"/>
        <family val="2"/>
      </rPr>
      <t>V - 5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</si>
  <si>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Table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V - 6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</si>
  <si>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color indexed="63"/>
        <rFont val="Verdana"/>
        <family val="2"/>
      </rPr>
      <t>Table</t>
    </r>
    <r>
      <rPr>
        <sz val="9"/>
        <rFont val="Verdana"/>
        <family val="2"/>
      </rPr>
      <t xml:space="preserve"> </t>
    </r>
    <r>
      <rPr>
        <sz val="9"/>
        <color indexed="30"/>
        <rFont val="Verdana"/>
        <family val="2"/>
      </rPr>
      <t>V - 8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</si>
  <si>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Table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V - 9</t>
    </r>
  </si>
  <si>
    <r>
      <rPr>
        <b/>
        <sz val="9"/>
        <color indexed="30"/>
        <rFont val="Verdana"/>
        <family val="2"/>
      </rPr>
      <t>Movimientos de crédito de las sociedades de depósito -</t>
    </r>
    <r>
      <rPr>
        <b/>
        <sz val="9"/>
        <color indexed="30"/>
        <rFont val="Verdana"/>
        <family val="2"/>
      </rPr>
      <t xml:space="preserve"> </t>
    </r>
    <r>
      <rPr>
        <b/>
        <sz val="9"/>
        <rFont val="Verdana"/>
        <family val="2"/>
      </rPr>
      <t>Credit flows - banks and financial institutions</t>
    </r>
  </si>
  <si>
    <r>
      <rPr>
        <i/>
        <sz val="9"/>
        <color indexed="30"/>
        <rFont val="Verdana"/>
        <family val="2"/>
      </rPr>
      <t xml:space="preserve">(flujos en millones de córdobas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rFont val="Verdana"/>
        <family val="2"/>
      </rPr>
      <t>flows in millions of cordobas</t>
    </r>
    <r>
      <rPr>
        <i/>
        <sz val="9"/>
        <color indexed="56"/>
        <rFont val="Verdana"/>
        <family val="2"/>
      </rPr>
      <t>)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</si>
  <si>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- 10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</si>
  <si>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- 11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</si>
  <si>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- 12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</si>
  <si>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Table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V - 13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</si>
  <si>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- 14</t>
    </r>
  </si>
  <si>
    <t>7/</t>
  </si>
  <si>
    <t xml:space="preserve">       </t>
  </si>
  <si>
    <t>8/</t>
  </si>
  <si>
    <r>
      <t xml:space="preserve">Banco Atlántida </t>
    </r>
    <r>
      <rPr>
        <vertAlign val="superscript"/>
        <sz val="9"/>
        <color indexed="30"/>
        <rFont val="Verdana"/>
        <family val="2"/>
      </rPr>
      <t>7/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>Banco Atlántida</t>
    </r>
    <r>
      <rPr>
        <vertAlign val="superscript"/>
        <sz val="9"/>
        <rFont val="Verdana"/>
        <family val="2"/>
      </rPr>
      <t>7/</t>
    </r>
  </si>
  <si>
    <r>
      <t>Banco Atlántida</t>
    </r>
    <r>
      <rPr>
        <vertAlign val="superscript"/>
        <sz val="9"/>
        <color indexed="30"/>
        <rFont val="Verdana"/>
        <family val="2"/>
      </rPr>
      <t xml:space="preserve"> 7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 xml:space="preserve">- </t>
    </r>
    <r>
      <rPr>
        <sz val="9"/>
        <color indexed="63"/>
        <rFont val="Verdana"/>
        <family val="2"/>
      </rPr>
      <t>Banco Atlántida</t>
    </r>
    <r>
      <rPr>
        <vertAlign val="superscript"/>
        <sz val="9"/>
        <color indexed="63"/>
        <rFont val="Verdana"/>
        <family val="2"/>
      </rPr>
      <t>7</t>
    </r>
    <r>
      <rPr>
        <vertAlign val="superscript"/>
        <sz val="9"/>
        <rFont val="Verdana"/>
        <family val="2"/>
      </rPr>
      <t>/</t>
    </r>
  </si>
  <si>
    <r>
      <t xml:space="preserve">Banco Atlántida </t>
    </r>
    <r>
      <rPr>
        <vertAlign val="superscript"/>
        <sz val="9"/>
        <color indexed="30"/>
        <rFont val="Verdana"/>
        <family val="2"/>
      </rPr>
      <t>7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 xml:space="preserve">- </t>
    </r>
    <r>
      <rPr>
        <sz val="9"/>
        <color indexed="63"/>
        <rFont val="Verdana"/>
        <family val="2"/>
      </rPr>
      <t>Banco Atlántida</t>
    </r>
    <r>
      <rPr>
        <vertAlign val="superscript"/>
        <sz val="9"/>
        <color indexed="63"/>
        <rFont val="Verdana"/>
        <family val="2"/>
      </rPr>
      <t>7</t>
    </r>
    <r>
      <rPr>
        <vertAlign val="superscript"/>
        <sz val="9"/>
        <rFont val="Verdana"/>
        <family val="2"/>
      </rPr>
      <t>/</t>
    </r>
  </si>
  <si>
    <r>
      <t xml:space="preserve">Banco Atlántida </t>
    </r>
    <r>
      <rPr>
        <vertAlign val="superscript"/>
        <sz val="9"/>
        <color indexed="30"/>
        <rFont val="Verdana"/>
        <family val="2"/>
      </rPr>
      <t>7</t>
    </r>
    <r>
      <rPr>
        <vertAlign val="superscript"/>
        <sz val="9"/>
        <color indexed="30"/>
        <rFont val="Verdana"/>
        <family val="2"/>
      </rPr>
      <t xml:space="preserve">/ </t>
    </r>
    <r>
      <rPr>
        <sz val="9"/>
        <color indexed="56"/>
        <rFont val="Verdana"/>
        <family val="2"/>
      </rPr>
      <t xml:space="preserve">- </t>
    </r>
    <r>
      <rPr>
        <sz val="9"/>
        <color indexed="63"/>
        <rFont val="Verdana"/>
        <family val="2"/>
      </rPr>
      <t>Banco Atlántida</t>
    </r>
    <r>
      <rPr>
        <vertAlign val="superscript"/>
        <sz val="9"/>
        <color indexed="63"/>
        <rFont val="Verdana"/>
        <family val="2"/>
      </rPr>
      <t>7</t>
    </r>
    <r>
      <rPr>
        <vertAlign val="superscript"/>
        <sz val="9"/>
        <rFont val="Verdana"/>
        <family val="2"/>
      </rPr>
      <t>/</t>
    </r>
  </si>
  <si>
    <r>
      <t xml:space="preserve">Produzcamos </t>
    </r>
    <r>
      <rPr>
        <vertAlign val="superscript"/>
        <sz val="9"/>
        <color indexed="30"/>
        <rFont val="Verdana"/>
        <family val="2"/>
      </rPr>
      <t xml:space="preserve">8 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>- Produzcamos</t>
    </r>
    <r>
      <rPr>
        <vertAlign val="superscript"/>
        <sz val="9"/>
        <color indexed="56"/>
        <rFont val="Verdana"/>
        <family val="2"/>
      </rPr>
      <t xml:space="preserve"> </t>
    </r>
    <r>
      <rPr>
        <vertAlign val="superscript"/>
        <sz val="9"/>
        <color indexed="63"/>
        <rFont val="Verdana"/>
        <family val="2"/>
      </rPr>
      <t xml:space="preserve">8 </t>
    </r>
    <r>
      <rPr>
        <vertAlign val="superscript"/>
        <sz val="9"/>
        <rFont val="Verdana"/>
        <family val="2"/>
      </rPr>
      <t>/</t>
    </r>
  </si>
  <si>
    <r>
      <rPr>
        <sz val="9"/>
        <color indexed="30"/>
        <rFont val="Verdana"/>
        <family val="2"/>
      </rPr>
      <t xml:space="preserve">Cuadro -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- 15</t>
    </r>
  </si>
  <si>
    <r>
      <rPr>
        <sz val="9"/>
        <color indexed="30"/>
        <rFont val="Verdana"/>
        <family val="2"/>
      </rPr>
      <t>Nota -</t>
    </r>
    <r>
      <rPr>
        <sz val="9"/>
        <rFont val="Verdana"/>
        <family val="2"/>
      </rPr>
      <t xml:space="preserve"> Note</t>
    </r>
  </si>
  <si>
    <r>
      <rPr>
        <sz val="9"/>
        <color indexed="30"/>
        <rFont val="Verdana"/>
        <family val="2"/>
      </rPr>
      <t>: Superintendencia de Bancos y Otras Instituciones Financieras (SIBOIF) -</t>
    </r>
    <r>
      <rPr>
        <sz val="9"/>
        <rFont val="Verdana"/>
        <family val="2"/>
      </rPr>
      <t xml:space="preserve"> Superintendence of Banks and other Financial Institutions (SIBOIF).</t>
    </r>
  </si>
  <si>
    <r>
      <rPr>
        <sz val="9"/>
        <color indexed="30"/>
        <rFont val="Verdana"/>
        <family val="2"/>
      </rPr>
      <t>Cuadro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- 16</t>
    </r>
  </si>
  <si>
    <r>
      <rPr>
        <sz val="9"/>
        <color indexed="30"/>
        <rFont val="Verdana"/>
        <family val="2"/>
      </rPr>
      <t xml:space="preserve">: Promedio ponderado de diciembre de las tasas de interés - </t>
    </r>
    <r>
      <rPr>
        <sz val="9"/>
        <rFont val="Verdana"/>
        <family val="2"/>
      </rPr>
      <t>Simple average of maximum and minimum interest rates.</t>
    </r>
  </si>
  <si>
    <r>
      <rPr>
        <sz val="9"/>
        <color indexed="30"/>
        <rFont val="Verdana"/>
        <family val="2"/>
      </rPr>
      <t>: Bolsa de Valores de Nicaragua y BCN -</t>
    </r>
    <r>
      <rPr>
        <sz val="9"/>
        <rFont val="Verdana"/>
        <family val="2"/>
      </rPr>
      <t xml:space="preserve"> Nicaragua Stock Exchange (BVDN) and Central Bank of Nicaragua (CBN).</t>
    </r>
  </si>
  <si>
    <r>
      <t xml:space="preserve">Cuadro - </t>
    </r>
    <r>
      <rPr>
        <sz val="9"/>
        <rFont val="Verdana"/>
        <family val="2"/>
      </rPr>
      <t xml:space="preserve">Table </t>
    </r>
    <r>
      <rPr>
        <sz val="9"/>
        <color indexed="30"/>
        <rFont val="Verdana"/>
        <family val="2"/>
      </rPr>
      <t>V - 17</t>
    </r>
  </si>
  <si>
    <r>
      <rPr>
        <sz val="9"/>
        <color indexed="30"/>
        <rFont val="Verdana"/>
        <family val="2"/>
      </rPr>
      <t>: Bolsa de Valores de Nicaragua -</t>
    </r>
    <r>
      <rPr>
        <sz val="9"/>
        <rFont val="Verdana"/>
        <family val="2"/>
      </rPr>
      <t xml:space="preserve"> Nicaragua Stock Exchange (BVDN).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</si>
  <si>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indexed="30"/>
        <rFont val="Verdana"/>
        <family val="2"/>
      </rPr>
      <t xml:space="preserve"> V - 18</t>
    </r>
  </si>
  <si>
    <t>Capítulo V: Financiero</t>
  </si>
  <si>
    <t>Chapter V: Financial</t>
  </si>
  <si>
    <r>
      <t xml:space="preserve"> : Banco Produzcamos a partir de Enero 2019, se incluye en la suma del sistema finaciero- </t>
    </r>
    <r>
      <rPr>
        <sz val="9"/>
        <color indexed="63"/>
        <rFont val="Verdana"/>
        <family val="2"/>
      </rPr>
      <t>Banco Produzcamos as of January 2019, it is included in the consolidated Financial System.</t>
    </r>
  </si>
  <si>
    <r>
      <rPr>
        <sz val="9"/>
        <color indexed="30"/>
        <rFont val="Verdana"/>
        <family val="2"/>
      </rPr>
      <t xml:space="preserve">Avanz </t>
    </r>
    <r>
      <rPr>
        <vertAlign val="superscript"/>
        <sz val="9"/>
        <color indexed="30"/>
        <rFont val="Verdana"/>
        <family val="2"/>
      </rPr>
      <t>2/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Avanz </t>
    </r>
    <r>
      <rPr>
        <vertAlign val="superscript"/>
        <sz val="9"/>
        <rFont val="Verdana"/>
        <family val="2"/>
      </rPr>
      <t>2/</t>
    </r>
  </si>
  <si>
    <r>
      <t xml:space="preserve">Avanz </t>
    </r>
    <r>
      <rPr>
        <vertAlign val="superscript"/>
        <sz val="9"/>
        <color indexed="30"/>
        <rFont val="Verdana"/>
        <family val="2"/>
      </rPr>
      <t>2/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Avanz </t>
    </r>
    <r>
      <rPr>
        <vertAlign val="superscript"/>
        <sz val="9"/>
        <rFont val="Verdana"/>
        <family val="2"/>
      </rPr>
      <t>2/</t>
    </r>
  </si>
  <si>
    <r>
      <t xml:space="preserve">Avanz </t>
    </r>
    <r>
      <rPr>
        <vertAlign val="superscript"/>
        <sz val="9"/>
        <color indexed="30"/>
        <rFont val="Verdana"/>
        <family val="2"/>
      </rPr>
      <t>2/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Avanz </t>
    </r>
    <r>
      <rPr>
        <vertAlign val="superscript"/>
        <sz val="9"/>
        <rFont val="Verdana"/>
        <family val="2"/>
      </rPr>
      <t>2/</t>
    </r>
  </si>
  <si>
    <r>
      <t>: Banco Procredit a partir de octubre 2005, antes Financiera Procredit. Banco AVANZ, a partir de Septiembre 2018</t>
    </r>
    <r>
      <rPr>
        <sz val="9"/>
        <color indexed="56"/>
        <rFont val="Verdana"/>
        <family val="2"/>
      </rPr>
      <t xml:space="preserve"> -</t>
    </r>
    <r>
      <rPr>
        <sz val="9"/>
        <rFont val="Verdana"/>
        <family val="2"/>
      </rPr>
      <t xml:space="preserve"> Formerly Financiera Procredit (financial institution). Procredit began operating as a commercial bank in october 2005. Bank AVANZ, as of September 2018.</t>
    </r>
  </si>
  <si>
    <r>
      <t>: Banco Procredit a partir de octubre 2005, antes Financiera Procredit . Banco AVANZ, a partir de septiembre 2018</t>
    </r>
    <r>
      <rPr>
        <sz val="9"/>
        <color indexed="56"/>
        <rFont val="Verdana"/>
        <family val="2"/>
      </rPr>
      <t xml:space="preserve"> -</t>
    </r>
    <r>
      <rPr>
        <sz val="9"/>
        <rFont val="Verdana"/>
        <family val="2"/>
      </rPr>
      <t xml:space="preserve"> Formerly Financiera Procredit (financial institution). Procredit began operating as a commercial bank in october 2005. Bank AVANZ, as of september 2018.</t>
    </r>
  </si>
  <si>
    <r>
      <t xml:space="preserve"> : Banco Procredit a partir de octubre 2005, antes Financiera Procredit . Banco AVANZ, a partir de septiembre 2018</t>
    </r>
    <r>
      <rPr>
        <sz val="9"/>
        <color indexed="56"/>
        <rFont val="Verdana"/>
        <family val="2"/>
      </rPr>
      <t xml:space="preserve"> -</t>
    </r>
    <r>
      <rPr>
        <sz val="9"/>
        <rFont val="Verdana"/>
        <family val="2"/>
      </rPr>
      <t xml:space="preserve"> Formerly Financiera Procredit (financial institution). Procredit began operating as a commercial bank in october 2005. Bank AVANZ, as of september 2018.</t>
    </r>
  </si>
  <si>
    <r>
      <t>: Banco Procredit a partir de octubre 2005, antes Financiera Procredit. Banco AVANZ, a partir de septiembre 2018</t>
    </r>
    <r>
      <rPr>
        <sz val="9"/>
        <color indexed="56"/>
        <rFont val="Verdana"/>
        <family val="2"/>
      </rPr>
      <t xml:space="preserve"> -</t>
    </r>
    <r>
      <rPr>
        <sz val="9"/>
        <rFont val="Verdana"/>
        <family val="2"/>
      </rPr>
      <t xml:space="preserve"> Formerly Financiera Procredit (financial institution). Procredit began operating as a commercial bank in october 2005. Bank AVANZ, as of september 2018.</t>
    </r>
  </si>
  <si>
    <r>
      <rPr>
        <i/>
        <sz val="9"/>
        <color indexed="30"/>
        <rFont val="Verdana"/>
        <family val="2"/>
      </rPr>
      <t>(saldos en millones de córdobas -</t>
    </r>
    <r>
      <rPr>
        <i/>
        <sz val="9"/>
        <rFont val="Verdana"/>
        <family val="2"/>
      </rPr>
      <t xml:space="preserve"> stocks in millions of cordobas</t>
    </r>
    <r>
      <rPr>
        <i/>
        <sz val="9"/>
        <color indexed="30"/>
        <rFont val="Verdana"/>
        <family val="2"/>
      </rPr>
      <t>)</t>
    </r>
  </si>
  <si>
    <r>
      <rPr>
        <i/>
        <sz val="9"/>
        <color indexed="30"/>
        <rFont val="Verdana"/>
        <family val="2"/>
      </rPr>
      <t>(saldos en millones de córdobas -</t>
    </r>
    <r>
      <rPr>
        <i/>
        <sz val="9"/>
        <rFont val="Verdana"/>
        <family val="2"/>
      </rPr>
      <t xml:space="preserve"> stocks in millions of cordobas</t>
    </r>
    <r>
      <rPr>
        <i/>
        <sz val="9"/>
        <color indexed="56"/>
        <rFont val="Verdana"/>
        <family val="2"/>
      </rPr>
      <t>)</t>
    </r>
  </si>
  <si>
    <r>
      <rPr>
        <i/>
        <sz val="9"/>
        <color indexed="30"/>
        <rFont val="Verdana"/>
        <family val="2"/>
      </rPr>
      <t xml:space="preserve">(saldos en millones de córdobas - </t>
    </r>
    <r>
      <rPr>
        <i/>
        <sz val="9"/>
        <rFont val="Verdana"/>
        <family val="2"/>
      </rPr>
      <t>stocks in millions of cordobas</t>
    </r>
    <r>
      <rPr>
        <i/>
        <sz val="9"/>
        <color indexed="30"/>
        <rFont val="Verdana"/>
        <family val="2"/>
      </rPr>
      <t>)</t>
    </r>
  </si>
  <si>
    <r>
      <rPr>
        <sz val="9"/>
        <color indexed="30"/>
        <rFont val="Verdana"/>
        <family val="2"/>
      </rPr>
      <t>Cuadro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Table</t>
    </r>
    <r>
      <rPr>
        <sz val="9"/>
        <color indexed="30"/>
        <rFont val="Verdana"/>
        <family val="2"/>
      </rPr>
      <t xml:space="preserve"> </t>
    </r>
    <r>
      <rPr>
        <sz val="9"/>
        <color indexed="30"/>
        <rFont val="Verdana"/>
        <family val="2"/>
      </rPr>
      <t>V - 7</t>
    </r>
  </si>
  <si>
    <r>
      <rPr>
        <b/>
        <sz val="9"/>
        <color indexed="30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</si>
  <si>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i/>
        <sz val="9"/>
        <color indexed="30"/>
        <rFont val="Verdana"/>
        <family val="2"/>
      </rPr>
      <t xml:space="preserve">(saldos en millones de córdobas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rFont val="Verdana"/>
        <family val="2"/>
      </rPr>
      <t>stocks in millions of cordobas</t>
    </r>
    <r>
      <rPr>
        <i/>
        <sz val="9"/>
        <color indexed="30"/>
        <rFont val="Verdana"/>
        <family val="2"/>
      </rPr>
      <t>)</t>
    </r>
  </si>
  <si>
    <r>
      <t xml:space="preserve">: Superintendencia de Bancos y Otras Instituciones Financieras (SIBOIF) - </t>
    </r>
    <r>
      <rPr>
        <sz val="9"/>
        <rFont val="Verdana"/>
        <family val="2"/>
      </rPr>
      <t>Superintendency of Banks and other financial institutions (SIBOIF).</t>
    </r>
  </si>
  <si>
    <r>
      <t xml:space="preserve">Intereses y comisiones por cobrar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</t>
    </r>
    <r>
      <rPr>
        <sz val="9"/>
        <rFont val="Verdana"/>
        <family val="2"/>
      </rPr>
      <t xml:space="preserve"> Interest and commissions receivable </t>
    </r>
    <r>
      <rPr>
        <vertAlign val="superscript"/>
        <sz val="9"/>
        <rFont val="Verdana"/>
        <family val="2"/>
      </rPr>
      <t>1/</t>
    </r>
  </si>
  <si>
    <r>
      <t>: Superintendencia de Bancos y Otras Instituc</t>
    </r>
    <r>
      <rPr>
        <sz val="8"/>
        <color indexed="30"/>
        <rFont val="Verdana"/>
        <family val="2"/>
      </rPr>
      <t>i</t>
    </r>
    <r>
      <rPr>
        <sz val="9"/>
        <color indexed="30"/>
        <rFont val="Verdana"/>
        <family val="2"/>
      </rPr>
      <t xml:space="preserve">ones Financieras (SIBOIF) - </t>
    </r>
    <r>
      <rPr>
        <sz val="9"/>
        <rFont val="Verdana"/>
        <family val="2"/>
      </rPr>
      <t>Superintendency of Banks and other financial institutions (SIBOIF).</t>
    </r>
  </si>
  <si>
    <r>
      <t xml:space="preserve"> : Superintendencia de Bancos y Otras Instituciones Financieras (SIBOIF) - </t>
    </r>
    <r>
      <rPr>
        <sz val="9"/>
        <rFont val="Verdana"/>
        <family val="2"/>
      </rPr>
      <t>Superintendency of Banks and other financial institutions (SIBOIF).</t>
    </r>
  </si>
  <si>
    <r>
      <rPr>
        <i/>
        <sz val="9"/>
        <color indexed="30"/>
        <rFont val="Verdana"/>
        <family val="2"/>
      </rPr>
      <t xml:space="preserve">(porcentajes - </t>
    </r>
    <r>
      <rPr>
        <i/>
        <sz val="9"/>
        <rFont val="Verdana"/>
        <family val="2"/>
      </rPr>
      <t>percentages</t>
    </r>
    <r>
      <rPr>
        <i/>
        <sz val="9"/>
        <color indexed="30"/>
        <rFont val="Verdana"/>
        <family val="2"/>
      </rPr>
      <t>)</t>
    </r>
  </si>
  <si>
    <r>
      <rPr>
        <i/>
        <sz val="9"/>
        <color indexed="30"/>
        <rFont val="Verdana"/>
        <family val="2"/>
      </rPr>
      <t>(flujo en millones de córdobas y dólares -</t>
    </r>
    <r>
      <rPr>
        <i/>
        <sz val="9"/>
        <color indexed="56"/>
        <rFont val="Verdana"/>
        <family val="2"/>
      </rPr>
      <t xml:space="preserve"> </t>
    </r>
    <r>
      <rPr>
        <i/>
        <sz val="9"/>
        <rFont val="Verdana"/>
        <family val="2"/>
      </rPr>
      <t>flows in millions of cordobas and dollars</t>
    </r>
    <r>
      <rPr>
        <i/>
        <sz val="9"/>
        <color indexed="30"/>
        <rFont val="Verdana"/>
        <family val="2"/>
      </rPr>
      <t>)</t>
    </r>
  </si>
  <si>
    <r>
      <t xml:space="preserve">Ficohsa </t>
    </r>
    <r>
      <rPr>
        <vertAlign val="superscript"/>
        <sz val="9"/>
        <color indexed="30"/>
        <rFont val="Verdana"/>
        <family val="2"/>
      </rPr>
      <t>1/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Ficohsa </t>
    </r>
    <r>
      <rPr>
        <vertAlign val="superscript"/>
        <sz val="9"/>
        <rFont val="Verdana"/>
        <family val="2"/>
      </rPr>
      <t>1/</t>
    </r>
  </si>
  <si>
    <r>
      <t xml:space="preserve">Produzcamos </t>
    </r>
    <r>
      <rPr>
        <vertAlign val="superscript"/>
        <sz val="9"/>
        <color indexed="30"/>
        <rFont val="Verdana"/>
        <family val="2"/>
      </rPr>
      <t xml:space="preserve">8 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>-</t>
    </r>
    <r>
      <rPr>
        <sz val="9"/>
        <rFont val="Verdana"/>
        <family val="2"/>
      </rPr>
      <t xml:space="preserve"> Produzcamos </t>
    </r>
    <r>
      <rPr>
        <vertAlign val="superscript"/>
        <sz val="9"/>
        <rFont val="Verdana"/>
        <family val="2"/>
      </rPr>
      <t>8 /</t>
    </r>
  </si>
  <si>
    <r>
      <t xml:space="preserve">Produzcamos </t>
    </r>
    <r>
      <rPr>
        <vertAlign val="superscript"/>
        <sz val="9"/>
        <color indexed="30"/>
        <rFont val="Verdana"/>
        <family val="2"/>
      </rPr>
      <t xml:space="preserve">8 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 xml:space="preserve">- Produzcamos </t>
    </r>
    <r>
      <rPr>
        <vertAlign val="superscript"/>
        <sz val="9"/>
        <rFont val="Verdana"/>
        <family val="2"/>
      </rPr>
      <t>8 /</t>
    </r>
  </si>
  <si>
    <r>
      <t>: Superintendencia de Bancos y Otras Instituciones Financieras (SIBOIF) -</t>
    </r>
    <r>
      <rPr>
        <sz val="9"/>
        <rFont val="Verdana"/>
        <family val="2"/>
      </rPr>
      <t xml:space="preserve"> Superintendency of Banks and other financial institutions (SIBOIF).</t>
    </r>
  </si>
  <si>
    <r>
      <t>Tarjetas de Créditos Personales -</t>
    </r>
    <r>
      <rPr>
        <b/>
        <sz val="9"/>
        <rFont val="Verdana"/>
        <family val="2"/>
      </rPr>
      <t xml:space="preserve"> credit cards</t>
    </r>
  </si>
  <si>
    <r>
      <rPr>
        <sz val="9"/>
        <color indexed="30"/>
        <rFont val="Verdana"/>
        <family val="2"/>
      </rPr>
      <t>Banpro -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Banpro</t>
    </r>
  </si>
  <si>
    <t>9/</t>
  </si>
  <si>
    <r>
      <t xml:space="preserve">Bancorp,S.A </t>
    </r>
    <r>
      <rPr>
        <vertAlign val="superscript"/>
        <sz val="9"/>
        <color indexed="30"/>
        <rFont val="Verdana"/>
        <family val="2"/>
      </rPr>
      <t>5/9/</t>
    </r>
    <r>
      <rPr>
        <sz val="9"/>
        <color indexed="30"/>
        <rFont val="Verdana"/>
        <family val="2"/>
      </rPr>
      <t xml:space="preserve"> </t>
    </r>
    <r>
      <rPr>
        <sz val="9"/>
        <color indexed="56"/>
        <rFont val="Verdana"/>
        <family val="2"/>
      </rPr>
      <t>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Bancorp, S.A </t>
    </r>
    <r>
      <rPr>
        <vertAlign val="superscript"/>
        <sz val="9"/>
        <rFont val="Verdana"/>
        <family val="2"/>
      </rPr>
      <t>5/9/</t>
    </r>
  </si>
  <si>
    <r>
      <t xml:space="preserve">Banco Atlántida </t>
    </r>
    <r>
      <rPr>
        <vertAlign val="superscript"/>
        <sz val="9"/>
        <color indexed="30"/>
        <rFont val="Verdana"/>
        <family val="2"/>
      </rPr>
      <t>7</t>
    </r>
    <r>
      <rPr>
        <vertAlign val="superscript"/>
        <sz val="9"/>
        <color indexed="30"/>
        <rFont val="Verdana"/>
        <family val="2"/>
      </rPr>
      <t>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color indexed="63"/>
        <rFont val="Verdana"/>
        <family val="2"/>
      </rPr>
      <t>Banco Atlántida</t>
    </r>
    <r>
      <rPr>
        <vertAlign val="superscript"/>
        <sz val="9"/>
        <color indexed="63"/>
        <rFont val="Verdana"/>
        <family val="2"/>
      </rPr>
      <t>7</t>
    </r>
    <r>
      <rPr>
        <vertAlign val="superscript"/>
        <sz val="9"/>
        <rFont val="Verdana"/>
        <family val="2"/>
      </rPr>
      <t>/</t>
    </r>
  </si>
  <si>
    <r>
      <t>Produzcamos</t>
    </r>
    <r>
      <rPr>
        <vertAlign val="superscript"/>
        <sz val="9"/>
        <color indexed="30"/>
        <rFont val="Verdana"/>
        <family val="2"/>
      </rPr>
      <t xml:space="preserve"> 8 </t>
    </r>
    <r>
      <rPr>
        <vertAlign val="superscript"/>
        <sz val="9"/>
        <color indexed="30"/>
        <rFont val="Verdana"/>
        <family val="2"/>
      </rPr>
      <t xml:space="preserve">/ </t>
    </r>
    <r>
      <rPr>
        <sz val="9"/>
        <color indexed="56"/>
        <rFont val="Verdana"/>
        <family val="2"/>
      </rPr>
      <t>-</t>
    </r>
    <r>
      <rPr>
        <sz val="9"/>
        <rFont val="Verdana"/>
        <family val="2"/>
      </rPr>
      <t xml:space="preserve"> Produzcamos </t>
    </r>
    <r>
      <rPr>
        <vertAlign val="superscript"/>
        <sz val="9"/>
        <rFont val="Verdana"/>
        <family val="2"/>
      </rPr>
      <t>8 /</t>
    </r>
  </si>
  <si>
    <r>
      <t xml:space="preserve">Avanz </t>
    </r>
    <r>
      <rPr>
        <vertAlign val="superscript"/>
        <sz val="9"/>
        <color indexed="30"/>
        <rFont val="Verdana"/>
        <family val="2"/>
      </rPr>
      <t>2/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Avanz </t>
    </r>
    <r>
      <rPr>
        <vertAlign val="superscript"/>
        <sz val="9"/>
        <rFont val="Verdana"/>
        <family val="2"/>
      </rPr>
      <t>2/</t>
    </r>
  </si>
  <si>
    <r>
      <t xml:space="preserve">Banex </t>
    </r>
    <r>
      <rPr>
        <vertAlign val="superscript"/>
        <sz val="9"/>
        <color indexed="30"/>
        <rFont val="Verdana"/>
        <family val="2"/>
      </rPr>
      <t>3/</t>
    </r>
    <r>
      <rPr>
        <sz val="9"/>
        <color indexed="56"/>
        <rFont val="Verdana"/>
        <family val="2"/>
      </rPr>
      <t xml:space="preserve"> </t>
    </r>
    <r>
      <rPr>
        <sz val="9"/>
        <color indexed="56"/>
        <rFont val="Verdana"/>
        <family val="2"/>
      </rPr>
      <t>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Banex </t>
    </r>
    <r>
      <rPr>
        <vertAlign val="superscript"/>
        <sz val="9"/>
        <rFont val="Verdana"/>
        <family val="2"/>
      </rPr>
      <t>3/</t>
    </r>
  </si>
  <si>
    <r>
      <t xml:space="preserve"> : Banco Corporativo S.A. a partir de abril 2015</t>
    </r>
    <r>
      <rPr>
        <sz val="9"/>
        <color indexed="56"/>
        <rFont val="Verdana"/>
        <family val="2"/>
      </rPr>
      <t xml:space="preserve"> </t>
    </r>
    <r>
      <rPr>
        <sz val="9"/>
        <color indexed="57"/>
        <rFont val="Verdana"/>
        <family val="2"/>
      </rPr>
      <t>-</t>
    </r>
    <r>
      <rPr>
        <sz val="9"/>
        <rFont val="Verdana"/>
        <family val="2"/>
      </rPr>
      <t xml:space="preserve"> Bancorp, S.A began operations on april 2015.</t>
    </r>
  </si>
  <si>
    <r>
      <t xml:space="preserve"> : Banco Atlántida de Nicaragua a partir de Noviembre 2019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Atlantida began operations on Nov 2019.</t>
    </r>
  </si>
  <si>
    <r>
      <t xml:space="preserve"> : Banco Produzcamos a partir de Enero 2019, se incluye en la suma del sistema finaciero - </t>
    </r>
    <r>
      <rPr>
        <sz val="9"/>
        <color indexed="63"/>
        <rFont val="Verdana"/>
        <family val="2"/>
      </rPr>
      <t>Banco Produzcamos as of January 2019, it is included in the consolidated Financial Syste m.</t>
    </r>
  </si>
  <si>
    <r>
      <t>: Banco Corporativo S.A. a partir de abril 2015</t>
    </r>
    <r>
      <rPr>
        <sz val="9"/>
        <color indexed="30"/>
        <rFont val="Verdana"/>
        <family val="2"/>
      </rPr>
      <t xml:space="preserve"> -</t>
    </r>
    <r>
      <rPr>
        <sz val="9"/>
        <rFont val="Verdana"/>
        <family val="2"/>
      </rPr>
      <t xml:space="preserve"> Bancorp, S.A began operations on april 2015.</t>
    </r>
  </si>
  <si>
    <r>
      <t xml:space="preserve">: Fondo de Desarrollo Local a partir de mayo 2016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FDL began operations on may 2016.</t>
    </r>
  </si>
  <si>
    <r>
      <t>: Banco Corporativo S.A. a partir de abril 2015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Bancorp SA began operating as a commercial bank in april 2015.</t>
    </r>
  </si>
  <si>
    <r>
      <t xml:space="preserve">: Banco Atlántida de Nicaragua a partir de Noviembre 2019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Atlantida began operations on Nov 2019.</t>
    </r>
  </si>
  <si>
    <r>
      <t xml:space="preserve"> : Fondo de Desarrollo Local a partir de mayo 2016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>FDL began operations on may 2016.</t>
    </r>
  </si>
  <si>
    <r>
      <t xml:space="preserve"> : Banco Atlántida de Nicaragua a partir de Noviembre 2019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Atlantida began operations on Nov 2019.</t>
    </r>
  </si>
  <si>
    <r>
      <t xml:space="preserve"> : Fondo de Desarrollo Local a partir de mayo 2016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FDL began operations on may 2016.</t>
    </r>
  </si>
  <si>
    <r>
      <t xml:space="preserve">: A partir de enero 2014 la categoria ¨otros¨ deja de incluir ¨prestamos personales¨ ¨ tarjetas de crédito¨ e ¨ Hipotecarios para viviendas¨ dado que estos se empiezan a reportar de manera independiente en esta misma tabla - </t>
    </r>
    <r>
      <rPr>
        <sz val="9"/>
        <rFont val="Verdana"/>
        <family val="2"/>
      </rPr>
      <t>Since January  2014 the category "other" does not include "personal loans" "personal credit cards¨ and "Mortgage ",  these are started to report independently in this table.</t>
    </r>
  </si>
  <si>
    <r>
      <t xml:space="preserve">: Banco Atlántida de Nicaragua a partir de Noviembre 2019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Atlantida began operations on Nov 2019.</t>
    </r>
  </si>
  <si>
    <r>
      <t>: Banco Corporativo S.A. a partir de abril 2015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Bancorp, S.A began operations on april 2015.</t>
    </r>
  </si>
  <si>
    <r>
      <t>: Fondo de Desarrollo Local a partir de mayo 2016</t>
    </r>
    <r>
      <rPr>
        <sz val="9"/>
        <color indexed="30"/>
        <rFont val="Verdana"/>
        <family val="2"/>
      </rPr>
      <t xml:space="preserve"> -</t>
    </r>
    <r>
      <rPr>
        <sz val="9"/>
        <rFont val="Verdana"/>
        <family val="2"/>
      </rPr>
      <t xml:space="preserve"> FDL began operations on may 2016.</t>
    </r>
  </si>
  <si>
    <r>
      <t>: Banco Atlántida de Nicaragua a partir de Noviembre 2019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>Atlantida began operations on Nov 2019.</t>
    </r>
  </si>
  <si>
    <r>
      <t xml:space="preserve">: Fondo de Desarrollo Local a partir de mayo 2016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FDL began operations on may 2016.</t>
    </r>
  </si>
  <si>
    <r>
      <t>: Banco Atlántida de Nicaragua a partir de Noviembre 2019</t>
    </r>
    <r>
      <rPr>
        <sz val="9"/>
        <color indexed="30"/>
        <rFont val="Verdana"/>
        <family val="2"/>
      </rPr>
      <t xml:space="preserve"> -</t>
    </r>
    <r>
      <rPr>
        <sz val="9"/>
        <rFont val="Verdana"/>
        <family val="2"/>
      </rPr>
      <t xml:space="preserve"> Atlantida began operations on Nov 2019.</t>
    </r>
  </si>
  <si>
    <r>
      <t xml:space="preserve">: Banco Produzcamos a partir de Enero 2019, se incluye en la suma del sistema finaciero - </t>
    </r>
    <r>
      <rPr>
        <sz val="9"/>
        <color indexed="63"/>
        <rFont val="Verdana"/>
        <family val="2"/>
      </rPr>
      <t>Banco Produzcamos as of January 2019, it is included in the consolidated Financial System.</t>
    </r>
  </si>
  <si>
    <r>
      <t>: Banco Procredit a partir de octubre 2005, antes Financiera Procredit . Banco AVANZ, a partir de septiembre 2018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Formerly Financiera Procredit (financial institution). Procredit began operating as a commercial bank in october 2005. Bank AVANZ, as of september 2018.</t>
    </r>
  </si>
  <si>
    <r>
      <t>: Banco Procredit a partir de octubre 2005, antes Financiera Procredit . Banco AVANZ, a partir de septiembre 2018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>-</t>
    </r>
    <r>
      <rPr>
        <sz val="9"/>
        <rFont val="Verdana"/>
        <family val="2"/>
      </rPr>
      <t xml:space="preserve"> Formerly Financiera Procredit (financial institution). Procredit began operating as a commercial bank in october 2005. Bank AVANZ, as of september 2018.</t>
    </r>
  </si>
  <si>
    <r>
      <t xml:space="preserve"> : Banco Corporativo S.A. a partir de abril 2015</t>
    </r>
    <r>
      <rPr>
        <sz val="9"/>
        <color indexed="56"/>
        <rFont val="Verdana"/>
        <family val="2"/>
      </rPr>
      <t xml:space="preserve">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Bancorp, S.A began operations on april 2015.</t>
    </r>
  </si>
  <si>
    <r>
      <t>Bancorp S.A.</t>
    </r>
    <r>
      <rPr>
        <vertAlign val="superscript"/>
        <sz val="9"/>
        <color indexed="30"/>
        <rFont val="Verdana"/>
        <family val="2"/>
      </rPr>
      <t>5/9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>5/9</t>
    </r>
  </si>
  <si>
    <r>
      <t xml:space="preserve"> : En 2021 el Banco Corporativo S.A., sale del sistema financiero - 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In 2021 Banco Corporativo S.A., leaves the financial system.</t>
    </r>
  </si>
  <si>
    <r>
      <t xml:space="preserve">: En 2021 el Banco Corporativo S.A., sale del sistema financiero - </t>
    </r>
    <r>
      <rPr>
        <sz val="9"/>
        <color indexed="30"/>
        <rFont val="Verdana"/>
        <family val="2"/>
      </rPr>
      <t xml:space="preserve"> </t>
    </r>
    <r>
      <rPr>
        <sz val="9"/>
        <rFont val="Verdana"/>
        <family val="2"/>
      </rPr>
      <t>In 2021 Banco Corporativo S.A., leaves the financial system.</t>
    </r>
  </si>
  <si>
    <r>
      <t>Bancorp S.A.</t>
    </r>
    <r>
      <rPr>
        <vertAlign val="superscript"/>
        <sz val="9"/>
        <color indexed="30"/>
        <rFont val="Verdana"/>
        <family val="2"/>
      </rPr>
      <t>5/9/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>5/9/</t>
    </r>
  </si>
  <si>
    <t>10/</t>
  </si>
  <si>
    <r>
      <t xml:space="preserve"> : En 2021 FINCA y FUNDESER, dejan de ser Financieras -</t>
    </r>
    <r>
      <rPr>
        <sz val="9"/>
        <rFont val="Verdana"/>
        <family val="2"/>
      </rPr>
      <t xml:space="preserve"> In 2021 FINCA and FUNDESER will cease to be Financial.</t>
    </r>
  </si>
  <si>
    <r>
      <t xml:space="preserve">Finca </t>
    </r>
    <r>
      <rPr>
        <vertAlign val="superscript"/>
        <sz val="9"/>
        <color indexed="30"/>
        <rFont val="Verdana"/>
        <family val="2"/>
      </rPr>
      <t>10/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Finca </t>
    </r>
    <r>
      <rPr>
        <vertAlign val="superscript"/>
        <sz val="9"/>
        <rFont val="Verdana"/>
        <family val="2"/>
      </rPr>
      <t>10/</t>
    </r>
  </si>
  <si>
    <r>
      <t xml:space="preserve">Fundeser </t>
    </r>
    <r>
      <rPr>
        <vertAlign val="superscript"/>
        <sz val="9"/>
        <color indexed="30"/>
        <rFont val="Verdana"/>
        <family val="2"/>
      </rPr>
      <t>10/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Fundeser </t>
    </r>
    <r>
      <rPr>
        <vertAlign val="superscript"/>
        <sz val="9"/>
        <rFont val="Verdana"/>
        <family val="2"/>
      </rPr>
      <t>10/</t>
    </r>
  </si>
  <si>
    <r>
      <t xml:space="preserve">Fundeser </t>
    </r>
    <r>
      <rPr>
        <vertAlign val="superscript"/>
        <sz val="9"/>
        <color indexed="30"/>
        <rFont val="Verdana"/>
        <family val="2"/>
      </rPr>
      <t xml:space="preserve">10/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 xml:space="preserve">Fundeser </t>
    </r>
    <r>
      <rPr>
        <vertAlign val="superscript"/>
        <sz val="9"/>
        <rFont val="Verdana"/>
        <family val="2"/>
      </rPr>
      <t>10/</t>
    </r>
  </si>
  <si>
    <r>
      <t>: En 2021 FINCA y FUNDESER, dejan de ser Financieras -</t>
    </r>
    <r>
      <rPr>
        <sz val="9"/>
        <rFont val="Verdana"/>
        <family val="2"/>
      </rPr>
      <t xml:space="preserve"> In 2021 FINCA and FUNDESER will cease to be Financial.</t>
    </r>
  </si>
  <si>
    <r>
      <t xml:space="preserve">Finca </t>
    </r>
    <r>
      <rPr>
        <vertAlign val="superscript"/>
        <sz val="9"/>
        <color indexed="30"/>
        <rFont val="Verdana"/>
        <family val="2"/>
      </rPr>
      <t xml:space="preserve">10/ 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>Finca</t>
    </r>
    <r>
      <rPr>
        <vertAlign val="superscript"/>
        <sz val="9"/>
        <rFont val="Verdana"/>
        <family val="2"/>
      </rPr>
      <t xml:space="preserve"> 10/</t>
    </r>
  </si>
  <si>
    <r>
      <t>Bancorp S.A.</t>
    </r>
    <r>
      <rPr>
        <vertAlign val="superscript"/>
        <sz val="9"/>
        <color indexed="30"/>
        <rFont val="Verdana"/>
        <family val="2"/>
      </rPr>
      <t>5/ 8/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>5/ 8/</t>
    </r>
  </si>
  <si>
    <r>
      <t>Finca</t>
    </r>
    <r>
      <rPr>
        <vertAlign val="superscript"/>
        <sz val="9"/>
        <color indexed="30"/>
        <rFont val="Verdana"/>
        <family val="2"/>
      </rPr>
      <t xml:space="preserve"> 10/</t>
    </r>
    <r>
      <rPr>
        <sz val="9"/>
        <color indexed="30"/>
        <rFont val="Verdana"/>
        <family val="2"/>
      </rPr>
      <t xml:space="preserve"> - </t>
    </r>
    <r>
      <rPr>
        <sz val="9"/>
        <rFont val="Verdana"/>
        <family val="2"/>
      </rPr>
      <t xml:space="preserve">Finca </t>
    </r>
    <r>
      <rPr>
        <vertAlign val="superscript"/>
        <sz val="9"/>
        <rFont val="Verdana"/>
        <family val="2"/>
      </rPr>
      <t>10/</t>
    </r>
  </si>
  <si>
    <r>
      <t xml:space="preserve">Fundeser </t>
    </r>
    <r>
      <rPr>
        <vertAlign val="superscript"/>
        <sz val="9"/>
        <color indexed="30"/>
        <rFont val="Verdana"/>
        <family val="2"/>
      </rPr>
      <t>10/</t>
    </r>
    <r>
      <rPr>
        <sz val="9"/>
        <color indexed="30"/>
        <rFont val="Verdana"/>
        <family val="2"/>
      </rPr>
      <t xml:space="preserve">- </t>
    </r>
    <r>
      <rPr>
        <sz val="9"/>
        <rFont val="Verdana"/>
        <family val="2"/>
      </rPr>
      <t xml:space="preserve">Fundeser </t>
    </r>
    <r>
      <rPr>
        <vertAlign val="superscript"/>
        <sz val="9"/>
        <rFont val="Verdana"/>
        <family val="2"/>
      </rPr>
      <t>10/</t>
    </r>
  </si>
  <si>
    <r>
      <t xml:space="preserve">Bancorp S.A. </t>
    </r>
    <r>
      <rPr>
        <vertAlign val="superscript"/>
        <sz val="9"/>
        <color indexed="30"/>
        <rFont val="Verdana"/>
        <family val="2"/>
      </rPr>
      <t xml:space="preserve">5/ 8/ </t>
    </r>
    <r>
      <rPr>
        <sz val="9"/>
        <color indexed="56"/>
        <rFont val="Verdana"/>
        <family val="2"/>
      </rPr>
      <t xml:space="preserve"> -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 xml:space="preserve">5/ 8/ </t>
    </r>
  </si>
  <si>
    <r>
      <t>Nota -</t>
    </r>
    <r>
      <rPr>
        <sz val="9"/>
        <rFont val="Verdana"/>
        <family val="2"/>
      </rPr>
      <t xml:space="preserve"> Note</t>
    </r>
  </si>
  <si>
    <r>
      <rPr>
        <sz val="9"/>
        <color indexed="30"/>
        <rFont val="Verdana"/>
        <family val="2"/>
      </rPr>
      <t xml:space="preserve">: Promedio ponderado de diciembre de las tasas de interés - </t>
    </r>
    <r>
      <rPr>
        <sz val="9"/>
        <rFont val="Verdana"/>
        <family val="2"/>
      </rPr>
      <t>Simple average of maximum and minimum interest rates.</t>
    </r>
  </si>
  <si>
    <r>
      <t>Rendimientos  -</t>
    </r>
    <r>
      <rPr>
        <sz val="9"/>
        <rFont val="Verdana"/>
        <family val="2"/>
      </rPr>
      <t xml:space="preserve"> Yields</t>
    </r>
  </si>
  <si>
    <r>
      <t xml:space="preserve">Efectivo y equivalentes de efectivo - </t>
    </r>
    <r>
      <rPr>
        <sz val="9"/>
        <rFont val="Verdana"/>
        <family val="2"/>
      </rPr>
      <t>Cash and cash equivalents</t>
    </r>
  </si>
  <si>
    <r>
      <t>Banco</t>
    </r>
    <r>
      <rPr>
        <sz val="9"/>
        <color indexed="30"/>
        <rFont val="Verdana"/>
        <family val="2"/>
      </rPr>
      <t>rp S.A.</t>
    </r>
    <r>
      <rPr>
        <vertAlign val="superscript"/>
        <sz val="9"/>
        <color indexed="30"/>
        <rFont val="Verdana"/>
        <family val="2"/>
      </rPr>
      <t>5/ 9/</t>
    </r>
    <r>
      <rPr>
        <sz val="9"/>
        <color indexed="30"/>
        <rFont val="Verdana"/>
        <family val="2"/>
      </rPr>
      <t xml:space="preserve"> -</t>
    </r>
    <r>
      <rPr>
        <sz val="9"/>
        <color indexed="56"/>
        <rFont val="Verdana"/>
        <family val="2"/>
      </rPr>
      <t xml:space="preserve"> </t>
    </r>
    <r>
      <rPr>
        <sz val="9"/>
        <rFont val="Verdana"/>
        <family val="2"/>
      </rPr>
      <t xml:space="preserve">Bancorp </t>
    </r>
    <r>
      <rPr>
        <vertAlign val="superscript"/>
        <sz val="9"/>
        <rFont val="Verdana"/>
        <family val="2"/>
      </rPr>
      <t>5/ 9/</t>
    </r>
  </si>
  <si>
    <r>
      <t xml:space="preserve"> : A partir de 2019, cambió la estructura debido a la actulización del Marco Contable en base a las NIIF - </t>
    </r>
    <r>
      <rPr>
        <sz val="9"/>
        <rFont val="Verdana"/>
        <family val="2"/>
      </rPr>
      <t>As of 2019, the structure changed due to the updating of the Accounting Framework based on NIIF.</t>
    </r>
  </si>
  <si>
    <r>
      <rPr>
        <sz val="9"/>
        <color indexed="30"/>
        <rFont val="Verdana"/>
        <family val="2"/>
      </rPr>
      <t>: Saldos no incluyen intereses y comisiones por cobrar -</t>
    </r>
    <r>
      <rPr>
        <sz val="9"/>
        <rFont val="Verdana"/>
        <family val="2"/>
      </rPr>
      <t xml:space="preserve"> Balances do not include interest and fees receivable.</t>
    </r>
  </si>
  <si>
    <r>
      <rPr>
        <sz val="9"/>
        <color indexed="30"/>
        <rFont val="Verdana"/>
        <family val="2"/>
      </rPr>
      <t>: Los intereses y comisiones sobre cartera de crédito se reflejan en una fila aparte debido a que los saldos de cartera por destino no los incluyen -</t>
    </r>
    <r>
      <rPr>
        <sz val="9"/>
        <rFont val="Verdana"/>
        <family val="2"/>
      </rPr>
      <t xml:space="preserve"> Interests and commissions of loan porrtfolio shown in a separate row because target sectors do not include them.</t>
    </r>
  </si>
  <si>
    <r>
      <t xml:space="preserve">Depósitos de las sociedades de depósito en moneda nacional - </t>
    </r>
    <r>
      <rPr>
        <b/>
        <sz val="9"/>
        <rFont val="Verdana"/>
        <family val="2"/>
      </rPr>
      <t>Domestic currency deposits-banks and financial institutions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</si>
</sst>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"/>
    <numFmt numFmtId="167" formatCode="#,##0.0_)\ \ ;\(#,##0.0\)\ \ \ "/>
    <numFmt numFmtId="168" formatCode="#,##0.0_)\ \ \ \ \ ;\(#,##0.0\)\ \ \ \ \ \ "/>
    <numFmt numFmtId="169" formatCode="#,##0.0_)\ \ \ \ \ \ \ ;\(#,##0.0\)\ \ \ \ \ \ \ \ "/>
    <numFmt numFmtId="170" formatCode="_(* #,##0.0_);_(* \(#,##0.0\);_(* &quot;-&quot;??_);_(@_)"/>
    <numFmt numFmtId="171" formatCode="_-* #,##0.00_-;_-* #,##0.00\-;_-* &quot;-&quot;??_-;_-@_-"/>
    <numFmt numFmtId="172" formatCode="0.0_)"/>
    <numFmt numFmtId="173" formatCode="_(* #,##0_);_(* \(#,##0\);_(* &quot;-&quot;??_);_(@_)"/>
    <numFmt numFmtId="174" formatCode="_-* #,##0.0_-;\-* #,##0.0_-;_-* &quot;-&quot;?_-;_-@_-"/>
    <numFmt numFmtId="175" formatCode="_-* #,##0.0_-;\-* #,##0.0_-;_-* &quot;-&quot;??_-;_-@_-"/>
    <numFmt numFmtId="176" formatCode="_(* #,##0.000000_);_(* \(#,##0.000000\);_(* &quot;-&quot;??_);_(@_)"/>
    <numFmt numFmtId="177" formatCode="0.0%"/>
  </numFmts>
  <fonts count="59">
    <font>
      <sz val="12"/>
      <name val="Arial MT"/>
    </font>
    <font>
      <sz val="10"/>
      <name val="Arial"/>
      <family val="2"/>
    </font>
    <font>
      <sz val="10"/>
      <name val="Courier"/>
      <family val="3"/>
    </font>
    <font>
      <sz val="12"/>
      <name val="Arial MT"/>
    </font>
    <font>
      <b/>
      <sz val="16"/>
      <name val="Verdana"/>
      <family val="2"/>
    </font>
    <font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vertAlign val="superscript"/>
      <sz val="11"/>
      <name val="Verdana"/>
      <family val="2"/>
    </font>
    <font>
      <sz val="12"/>
      <name val="Arial"/>
      <family val="2"/>
    </font>
    <font>
      <sz val="12"/>
      <name val="Arial"/>
      <family val="2"/>
    </font>
    <font>
      <sz val="11"/>
      <name val="universal"/>
    </font>
    <font>
      <sz val="8"/>
      <name val="Arial MT"/>
    </font>
    <font>
      <sz val="9"/>
      <name val="Verdana"/>
      <family val="2"/>
    </font>
    <font>
      <sz val="9"/>
      <color indexed="56"/>
      <name val="Verdana"/>
      <family val="2"/>
    </font>
    <font>
      <b/>
      <sz val="9"/>
      <name val="Verdana"/>
      <family val="2"/>
    </font>
    <font>
      <b/>
      <sz val="9"/>
      <color indexed="56"/>
      <name val="Verdana"/>
      <family val="2"/>
    </font>
    <font>
      <i/>
      <sz val="9"/>
      <name val="Verdana"/>
      <family val="2"/>
    </font>
    <font>
      <i/>
      <sz val="9"/>
      <color indexed="56"/>
      <name val="Verdana"/>
      <family val="2"/>
    </font>
    <font>
      <b/>
      <sz val="9"/>
      <color indexed="30"/>
      <name val="Verdana"/>
      <family val="2"/>
    </font>
    <font>
      <sz val="9"/>
      <color indexed="30"/>
      <name val="Verdana"/>
      <family val="2"/>
    </font>
    <font>
      <vertAlign val="superscript"/>
      <sz val="9"/>
      <name val="Verdana"/>
      <family val="2"/>
    </font>
    <font>
      <vertAlign val="superscript"/>
      <sz val="9"/>
      <color indexed="56"/>
      <name val="Verdana"/>
      <family val="2"/>
    </font>
    <font>
      <vertAlign val="superscript"/>
      <sz val="9"/>
      <color indexed="30"/>
      <name val="Verdana"/>
      <family val="2"/>
    </font>
    <font>
      <sz val="9"/>
      <name val="Arial MT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b/>
      <vertAlign val="superscript"/>
      <sz val="9"/>
      <color indexed="56"/>
      <name val="Verdana"/>
      <family val="2"/>
    </font>
    <font>
      <b/>
      <vertAlign val="superscript"/>
      <sz val="9"/>
      <name val="Verdana"/>
      <family val="2"/>
    </font>
    <font>
      <b/>
      <vertAlign val="superscript"/>
      <sz val="9"/>
      <color indexed="63"/>
      <name val="Verdana"/>
      <family val="2"/>
    </font>
    <font>
      <b/>
      <vertAlign val="superscript"/>
      <sz val="9"/>
      <color indexed="30"/>
      <name val="Verdana"/>
      <family val="2"/>
    </font>
    <font>
      <vertAlign val="superscript"/>
      <sz val="9"/>
      <color indexed="63"/>
      <name val="Verdana"/>
      <family val="2"/>
    </font>
    <font>
      <i/>
      <sz val="9"/>
      <color indexed="30"/>
      <name val="Verdana"/>
      <family val="2"/>
    </font>
    <font>
      <i/>
      <sz val="35"/>
      <name val="Arial"/>
      <family val="2"/>
    </font>
    <font>
      <i/>
      <sz val="35"/>
      <name val="Verdana"/>
      <family val="2"/>
    </font>
    <font>
      <sz val="35"/>
      <name val="Arial"/>
      <family val="2"/>
    </font>
    <font>
      <sz val="9"/>
      <name val="Arial"/>
      <family val="2"/>
    </font>
    <font>
      <sz val="26"/>
      <name val="Arial"/>
      <family val="2"/>
    </font>
    <font>
      <sz val="8"/>
      <color indexed="30"/>
      <name val="Verdana"/>
      <family val="2"/>
    </font>
    <font>
      <sz val="9"/>
      <color indexed="57"/>
      <name val="Verdana"/>
      <family val="2"/>
    </font>
    <font>
      <b/>
      <sz val="9"/>
      <color theme="3"/>
      <name val="Verdana"/>
      <family val="2"/>
    </font>
    <font>
      <i/>
      <sz val="9"/>
      <color theme="3"/>
      <name val="Verdana"/>
      <family val="2"/>
    </font>
    <font>
      <sz val="9"/>
      <color theme="3"/>
      <name val="Verdana"/>
      <family val="2"/>
    </font>
    <font>
      <sz val="9"/>
      <color rgb="FF004B85"/>
      <name val="Verdana"/>
      <family val="2"/>
    </font>
    <font>
      <sz val="9"/>
      <color rgb="FF0070C0"/>
      <name val="Verdana"/>
      <family val="2"/>
    </font>
    <font>
      <i/>
      <sz val="35"/>
      <color rgb="FF0060A8"/>
      <name val="Arial"/>
      <family val="2"/>
    </font>
    <font>
      <i/>
      <sz val="35"/>
      <color rgb="FF0060A8"/>
      <name val="Verdana"/>
      <family val="2"/>
    </font>
    <font>
      <sz val="35"/>
      <color rgb="FF0060A8"/>
      <name val="Arial"/>
      <family val="2"/>
    </font>
    <font>
      <sz val="9"/>
      <color theme="3"/>
      <name val="Arial"/>
      <family val="2"/>
    </font>
    <font>
      <sz val="9"/>
      <color rgb="FFFF0000"/>
      <name val="Verdana"/>
      <family val="2"/>
    </font>
    <font>
      <sz val="9"/>
      <color theme="1"/>
      <name val="Verdana"/>
      <family val="2"/>
    </font>
    <font>
      <i/>
      <sz val="35"/>
      <color rgb="FF0070C0"/>
      <name val="Arial"/>
      <family val="2"/>
    </font>
    <font>
      <sz val="9"/>
      <color theme="0"/>
      <name val="Verdana"/>
      <family val="2"/>
    </font>
    <font>
      <sz val="9"/>
      <color rgb="FF1F497D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/>
      <diagonal/>
    </border>
    <border>
      <left/>
      <right/>
      <top/>
      <bottom style="medium">
        <color rgb="FFD19800"/>
      </bottom>
      <diagonal/>
    </border>
    <border>
      <left/>
      <right/>
      <top/>
      <bottom style="medium">
        <color theme="2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1" fillId="0" borderId="0"/>
    <xf numFmtId="172" fontId="11" fillId="0" borderId="0"/>
  </cellStyleXfs>
  <cellXfs count="3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170" fontId="7" fillId="2" borderId="0" xfId="1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170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7" fontId="7" fillId="2" borderId="13" xfId="0" applyNumberFormat="1" applyFont="1" applyFill="1" applyBorder="1"/>
    <xf numFmtId="169" fontId="7" fillId="2" borderId="13" xfId="0" applyNumberFormat="1" applyFont="1" applyFill="1" applyBorder="1"/>
    <xf numFmtId="168" fontId="7" fillId="2" borderId="13" xfId="0" applyNumberFormat="1" applyFont="1" applyFill="1" applyBorder="1"/>
    <xf numFmtId="0" fontId="5" fillId="0" borderId="0" xfId="0" applyFont="1"/>
    <xf numFmtId="0" fontId="7" fillId="2" borderId="14" xfId="0" applyFont="1" applyFill="1" applyBorder="1"/>
    <xf numFmtId="166" fontId="7" fillId="2" borderId="0" xfId="0" applyNumberFormat="1" applyFont="1" applyFill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5" fillId="4" borderId="0" xfId="12" applyFont="1" applyFill="1" applyAlignment="1" applyProtection="1">
      <alignment horizontal="left" vertical="center"/>
      <protection locked="0"/>
    </xf>
    <xf numFmtId="0" fontId="15" fillId="4" borderId="0" xfId="0" applyFont="1" applyFill="1"/>
    <xf numFmtId="0" fontId="17" fillId="4" borderId="0" xfId="12" applyFont="1" applyFill="1" applyAlignment="1" applyProtection="1">
      <alignment horizontal="left" vertical="center"/>
      <protection locked="0"/>
    </xf>
    <xf numFmtId="0" fontId="19" fillId="4" borderId="0" xfId="12" applyFont="1" applyFill="1" applyAlignment="1">
      <alignment vertical="center"/>
    </xf>
    <xf numFmtId="0" fontId="15" fillId="4" borderId="15" xfId="0" applyFont="1" applyFill="1" applyBorder="1"/>
    <xf numFmtId="0" fontId="42" fillId="0" borderId="16" xfId="0" applyFont="1" applyBorder="1" applyAlignment="1">
      <alignment vertical="center"/>
    </xf>
    <xf numFmtId="0" fontId="42" fillId="4" borderId="16" xfId="0" applyFont="1" applyFill="1" applyBorder="1" applyAlignment="1">
      <alignment vertical="center"/>
    </xf>
    <xf numFmtId="0" fontId="43" fillId="4" borderId="16" xfId="13" applyFont="1" applyFill="1" applyBorder="1" applyAlignment="1">
      <alignment horizontal="left" vertical="center"/>
    </xf>
    <xf numFmtId="0" fontId="42" fillId="4" borderId="16" xfId="0" applyFont="1" applyFill="1" applyBorder="1" applyAlignment="1">
      <alignment horizontal="center" vertical="center"/>
    </xf>
    <xf numFmtId="0" fontId="17" fillId="4" borderId="0" xfId="0" applyFont="1" applyFill="1"/>
    <xf numFmtId="0" fontId="42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170" fontId="17" fillId="4" borderId="0" xfId="1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vertical="center"/>
    </xf>
    <xf numFmtId="170" fontId="17" fillId="4" borderId="0" xfId="0" applyNumberFormat="1" applyFont="1" applyFill="1" applyAlignment="1">
      <alignment vertical="center"/>
    </xf>
    <xf numFmtId="0" fontId="44" fillId="4" borderId="0" xfId="0" applyFont="1" applyFill="1" applyAlignment="1">
      <alignment horizontal="left"/>
    </xf>
    <xf numFmtId="170" fontId="15" fillId="4" borderId="0" xfId="1" applyNumberFormat="1" applyFont="1" applyFill="1" applyBorder="1" applyAlignment="1">
      <alignment horizontal="right"/>
    </xf>
    <xf numFmtId="170" fontId="15" fillId="4" borderId="0" xfId="1" applyNumberFormat="1" applyFont="1" applyFill="1" applyBorder="1" applyAlignment="1">
      <alignment horizontal="right" vertical="center"/>
    </xf>
    <xf numFmtId="170" fontId="15" fillId="4" borderId="0" xfId="1" applyNumberFormat="1" applyFont="1" applyFill="1" applyBorder="1"/>
    <xf numFmtId="0" fontId="44" fillId="4" borderId="0" xfId="0" applyFont="1" applyFill="1"/>
    <xf numFmtId="170" fontId="15" fillId="4" borderId="0" xfId="0" applyNumberFormat="1" applyFont="1" applyFill="1"/>
    <xf numFmtId="0" fontId="42" fillId="4" borderId="0" xfId="0" applyFont="1" applyFill="1" applyAlignment="1">
      <alignment vertical="center" wrapText="1"/>
    </xf>
    <xf numFmtId="0" fontId="44" fillId="4" borderId="0" xfId="0" applyFont="1" applyFill="1" applyAlignment="1">
      <alignment vertical="center"/>
    </xf>
    <xf numFmtId="0" fontId="15" fillId="4" borderId="18" xfId="0" applyFont="1" applyFill="1" applyBorder="1"/>
    <xf numFmtId="0" fontId="42" fillId="4" borderId="18" xfId="0" applyFont="1" applyFill="1" applyBorder="1"/>
    <xf numFmtId="0" fontId="44" fillId="4" borderId="0" xfId="0" applyFont="1" applyFill="1" applyAlignment="1">
      <alignment vertical="top"/>
    </xf>
    <xf numFmtId="0" fontId="15" fillId="4" borderId="0" xfId="0" applyFont="1" applyFill="1" applyAlignment="1">
      <alignment vertical="top"/>
    </xf>
    <xf numFmtId="0" fontId="44" fillId="4" borderId="0" xfId="0" applyFont="1" applyFill="1" applyAlignment="1">
      <alignment horizontal="left" wrapText="1"/>
    </xf>
    <xf numFmtId="0" fontId="44" fillId="4" borderId="0" xfId="12" applyFont="1" applyFill="1" applyAlignment="1" applyProtection="1">
      <alignment horizontal="left" vertical="center"/>
      <protection locked="0"/>
    </xf>
    <xf numFmtId="0" fontId="15" fillId="4" borderId="0" xfId="6" applyFont="1" applyFill="1"/>
    <xf numFmtId="0" fontId="42" fillId="4" borderId="0" xfId="12" applyFont="1" applyFill="1" applyAlignment="1" applyProtection="1">
      <alignment horizontal="left" vertical="center"/>
      <protection locked="0"/>
    </xf>
    <xf numFmtId="0" fontId="15" fillId="4" borderId="15" xfId="6" applyFont="1" applyFill="1" applyBorder="1" applyAlignment="1">
      <alignment vertical="center"/>
    </xf>
    <xf numFmtId="0" fontId="42" fillId="0" borderId="16" xfId="6" applyFont="1" applyBorder="1" applyAlignment="1">
      <alignment vertical="center"/>
    </xf>
    <xf numFmtId="0" fontId="17" fillId="4" borderId="16" xfId="6" applyFont="1" applyFill="1" applyBorder="1" applyAlignment="1">
      <alignment vertical="center"/>
    </xf>
    <xf numFmtId="0" fontId="42" fillId="4" borderId="16" xfId="6" applyFont="1" applyFill="1" applyBorder="1" applyAlignment="1">
      <alignment horizontal="center" vertical="center"/>
    </xf>
    <xf numFmtId="0" fontId="17" fillId="4" borderId="0" xfId="6" applyFont="1" applyFill="1"/>
    <xf numFmtId="0" fontId="15" fillId="4" borderId="0" xfId="6" applyFont="1" applyFill="1" applyAlignment="1">
      <alignment vertical="center"/>
    </xf>
    <xf numFmtId="170" fontId="15" fillId="4" borderId="0" xfId="2" applyNumberFormat="1" applyFont="1" applyFill="1" applyBorder="1" applyAlignment="1">
      <alignment vertical="center"/>
    </xf>
    <xf numFmtId="170" fontId="15" fillId="4" borderId="0" xfId="2" applyNumberFormat="1" applyFont="1" applyFill="1" applyBorder="1"/>
    <xf numFmtId="0" fontId="42" fillId="4" borderId="0" xfId="6" applyFont="1" applyFill="1" applyAlignment="1">
      <alignment horizontal="left" vertical="center"/>
    </xf>
    <xf numFmtId="0" fontId="17" fillId="4" borderId="0" xfId="6" applyFont="1" applyFill="1" applyAlignment="1">
      <alignment horizontal="left" vertical="center" wrapText="1"/>
    </xf>
    <xf numFmtId="170" fontId="17" fillId="4" borderId="0" xfId="3" applyNumberFormat="1" applyFont="1" applyFill="1" applyBorder="1" applyAlignment="1">
      <alignment horizontal="right" vertical="center"/>
    </xf>
    <xf numFmtId="170" fontId="17" fillId="4" borderId="0" xfId="2" applyNumberFormat="1" applyFont="1" applyFill="1" applyBorder="1" applyAlignment="1">
      <alignment horizontal="right"/>
    </xf>
    <xf numFmtId="170" fontId="17" fillId="4" borderId="0" xfId="6" applyNumberFormat="1" applyFont="1" applyFill="1" applyAlignment="1">
      <alignment horizontal="right"/>
    </xf>
    <xf numFmtId="170" fontId="17" fillId="4" borderId="0" xfId="6" applyNumberFormat="1" applyFont="1" applyFill="1"/>
    <xf numFmtId="0" fontId="44" fillId="4" borderId="0" xfId="6" applyFont="1" applyFill="1" applyAlignment="1">
      <alignment horizontal="left" vertical="center" indent="2"/>
    </xf>
    <xf numFmtId="0" fontId="17" fillId="4" borderId="0" xfId="6" applyFont="1" applyFill="1" applyAlignment="1">
      <alignment vertical="center"/>
    </xf>
    <xf numFmtId="170" fontId="15" fillId="4" borderId="0" xfId="3" applyNumberFormat="1" applyFont="1" applyFill="1" applyBorder="1" applyAlignment="1">
      <alignment vertical="center"/>
    </xf>
    <xf numFmtId="170" fontId="15" fillId="4" borderId="0" xfId="6" applyNumberFormat="1" applyFont="1" applyFill="1" applyAlignment="1">
      <alignment horizontal="right"/>
    </xf>
    <xf numFmtId="170" fontId="15" fillId="4" borderId="0" xfId="6" applyNumberFormat="1" applyFont="1" applyFill="1"/>
    <xf numFmtId="0" fontId="42" fillId="4" borderId="0" xfId="6" applyFont="1" applyFill="1" applyAlignment="1">
      <alignment vertical="center"/>
    </xf>
    <xf numFmtId="0" fontId="19" fillId="4" borderId="15" xfId="6" applyFont="1" applyFill="1" applyBorder="1" applyAlignment="1">
      <alignment vertical="center" wrapText="1"/>
    </xf>
    <xf numFmtId="170" fontId="19" fillId="4" borderId="15" xfId="3" applyNumberFormat="1" applyFont="1" applyFill="1" applyBorder="1" applyAlignment="1">
      <alignment horizontal="right" vertical="center"/>
    </xf>
    <xf numFmtId="170" fontId="19" fillId="4" borderId="0" xfId="6" applyNumberFormat="1" applyFont="1" applyFill="1" applyAlignment="1">
      <alignment horizontal="right"/>
    </xf>
    <xf numFmtId="170" fontId="19" fillId="4" borderId="0" xfId="6" applyNumberFormat="1" applyFont="1" applyFill="1"/>
    <xf numFmtId="0" fontId="19" fillId="4" borderId="0" xfId="6" applyFont="1" applyFill="1"/>
    <xf numFmtId="0" fontId="44" fillId="4" borderId="0" xfId="6" applyFont="1" applyFill="1" applyAlignment="1">
      <alignment vertical="center"/>
    </xf>
    <xf numFmtId="170" fontId="15" fillId="4" borderId="0" xfId="6" applyNumberFormat="1" applyFont="1" applyFill="1" applyAlignment="1">
      <alignment horizontal="right" vertical="center"/>
    </xf>
    <xf numFmtId="165" fontId="15" fillId="4" borderId="0" xfId="6" applyNumberFormat="1" applyFont="1" applyFill="1" applyAlignment="1">
      <alignment horizontal="right" vertical="center"/>
    </xf>
    <xf numFmtId="165" fontId="15" fillId="4" borderId="0" xfId="6" applyNumberFormat="1" applyFont="1" applyFill="1" applyAlignment="1">
      <alignment horizontal="right"/>
    </xf>
    <xf numFmtId="170" fontId="17" fillId="4" borderId="0" xfId="2" applyNumberFormat="1" applyFont="1" applyFill="1" applyBorder="1" applyAlignment="1">
      <alignment horizontal="right" vertical="center"/>
    </xf>
    <xf numFmtId="170" fontId="15" fillId="4" borderId="0" xfId="2" applyNumberFormat="1" applyFont="1" applyFill="1" applyBorder="1" applyProtection="1"/>
    <xf numFmtId="170" fontId="15" fillId="4" borderId="0" xfId="2" applyNumberFormat="1" applyFont="1" applyFill="1" applyBorder="1" applyAlignment="1">
      <alignment horizontal="right" vertical="center"/>
    </xf>
    <xf numFmtId="170" fontId="19" fillId="4" borderId="15" xfId="2" applyNumberFormat="1" applyFont="1" applyFill="1" applyBorder="1" applyAlignment="1">
      <alignment horizontal="right" vertical="center"/>
    </xf>
    <xf numFmtId="0" fontId="44" fillId="4" borderId="0" xfId="6" applyFont="1" applyFill="1"/>
    <xf numFmtId="0" fontId="44" fillId="4" borderId="0" xfId="6" applyFont="1" applyFill="1" applyAlignment="1">
      <alignment horizontal="left" vertical="center"/>
    </xf>
    <xf numFmtId="0" fontId="15" fillId="4" borderId="0" xfId="6" applyFont="1" applyFill="1" applyAlignment="1">
      <alignment vertical="center" wrapText="1"/>
    </xf>
    <xf numFmtId="170" fontId="15" fillId="4" borderId="0" xfId="6" applyNumberFormat="1" applyFont="1" applyFill="1" applyAlignment="1">
      <alignment horizontal="center"/>
    </xf>
    <xf numFmtId="0" fontId="15" fillId="4" borderId="0" xfId="6" applyFont="1" applyFill="1" applyAlignment="1">
      <alignment horizontal="left" vertical="center" wrapText="1"/>
    </xf>
    <xf numFmtId="170" fontId="15" fillId="4" borderId="0" xfId="2" applyNumberFormat="1" applyFont="1" applyFill="1" applyBorder="1" applyAlignment="1">
      <alignment horizontal="center"/>
    </xf>
    <xf numFmtId="170" fontId="15" fillId="4" borderId="0" xfId="2" applyNumberFormat="1" applyFont="1" applyFill="1" applyBorder="1" applyAlignment="1">
      <alignment horizontal="right"/>
    </xf>
    <xf numFmtId="0" fontId="17" fillId="4" borderId="0" xfId="6" applyFont="1" applyFill="1" applyAlignment="1">
      <alignment vertical="center" wrapText="1"/>
    </xf>
    <xf numFmtId="170" fontId="17" fillId="4" borderId="0" xfId="2" applyNumberFormat="1" applyFont="1" applyFill="1" applyBorder="1" applyAlignment="1">
      <alignment vertical="center"/>
    </xf>
    <xf numFmtId="170" fontId="19" fillId="4" borderId="15" xfId="2" applyNumberFormat="1" applyFont="1" applyFill="1" applyBorder="1" applyAlignment="1">
      <alignment vertical="center"/>
    </xf>
    <xf numFmtId="0" fontId="15" fillId="4" borderId="0" xfId="6" applyFont="1" applyFill="1" applyAlignment="1">
      <alignment vertical="top"/>
    </xf>
    <xf numFmtId="0" fontId="44" fillId="4" borderId="0" xfId="6" applyFont="1" applyFill="1" applyAlignment="1">
      <alignment vertical="top"/>
    </xf>
    <xf numFmtId="170" fontId="15" fillId="4" borderId="0" xfId="6" applyNumberFormat="1" applyFont="1" applyFill="1" applyAlignment="1">
      <alignment vertical="top"/>
    </xf>
    <xf numFmtId="0" fontId="19" fillId="4" borderId="0" xfId="12" applyFont="1" applyFill="1" applyAlignment="1">
      <alignment horizontal="left" vertical="center"/>
    </xf>
    <xf numFmtId="0" fontId="15" fillId="4" borderId="15" xfId="6" applyFont="1" applyFill="1" applyBorder="1"/>
    <xf numFmtId="0" fontId="17" fillId="4" borderId="0" xfId="6" applyFont="1" applyFill="1" applyAlignment="1">
      <alignment horizontal="center" vertical="center"/>
    </xf>
    <xf numFmtId="170" fontId="17" fillId="4" borderId="0" xfId="6" applyNumberFormat="1" applyFont="1" applyFill="1" applyAlignment="1">
      <alignment vertical="center"/>
    </xf>
    <xf numFmtId="170" fontId="17" fillId="4" borderId="0" xfId="6" applyNumberFormat="1" applyFont="1" applyFill="1" applyAlignment="1">
      <alignment horizontal="right" vertical="center"/>
    </xf>
    <xf numFmtId="0" fontId="15" fillId="4" borderId="18" xfId="6" applyFont="1" applyFill="1" applyBorder="1"/>
    <xf numFmtId="170" fontId="15" fillId="4" borderId="18" xfId="6" applyNumberFormat="1" applyFont="1" applyFill="1" applyBorder="1" applyAlignment="1">
      <alignment horizontal="right"/>
    </xf>
    <xf numFmtId="170" fontId="15" fillId="4" borderId="18" xfId="6" applyNumberFormat="1" applyFont="1" applyFill="1" applyBorder="1"/>
    <xf numFmtId="170" fontId="15" fillId="4" borderId="0" xfId="6" applyNumberFormat="1" applyFont="1" applyFill="1" applyAlignment="1">
      <alignment horizontal="right" vertical="top"/>
    </xf>
    <xf numFmtId="0" fontId="17" fillId="4" borderId="15" xfId="6" applyFont="1" applyFill="1" applyBorder="1"/>
    <xf numFmtId="170" fontId="15" fillId="4" borderId="15" xfId="6" applyNumberFormat="1" applyFont="1" applyFill="1" applyBorder="1" applyAlignment="1">
      <alignment horizontal="right"/>
    </xf>
    <xf numFmtId="170" fontId="15" fillId="4" borderId="15" xfId="6" applyNumberFormat="1" applyFont="1" applyFill="1" applyBorder="1"/>
    <xf numFmtId="0" fontId="44" fillId="4" borderId="0" xfId="6" applyFont="1" applyFill="1" applyAlignment="1">
      <alignment vertical="center" wrapText="1"/>
    </xf>
    <xf numFmtId="0" fontId="44" fillId="4" borderId="0" xfId="6" applyFont="1" applyFill="1" applyAlignment="1">
      <alignment horizontal="left" vertical="center" wrapText="1" indent="2"/>
    </xf>
    <xf numFmtId="0" fontId="44" fillId="4" borderId="0" xfId="6" applyFont="1" applyFill="1" applyAlignment="1">
      <alignment horizontal="left" vertical="center" indent="1"/>
    </xf>
    <xf numFmtId="0" fontId="44" fillId="4" borderId="0" xfId="6" applyFont="1" applyFill="1" applyAlignment="1">
      <alignment horizontal="left" vertical="center" wrapText="1"/>
    </xf>
    <xf numFmtId="0" fontId="42" fillId="4" borderId="0" xfId="6" applyFont="1" applyFill="1" applyAlignment="1">
      <alignment horizontal="left" vertical="center" indent="1"/>
    </xf>
    <xf numFmtId="170" fontId="19" fillId="4" borderId="0" xfId="2" applyNumberFormat="1" applyFont="1" applyFill="1" applyBorder="1" applyAlignment="1">
      <alignment vertical="center"/>
    </xf>
    <xf numFmtId="0" fontId="17" fillId="4" borderId="15" xfId="6" applyFont="1" applyFill="1" applyBorder="1" applyAlignment="1">
      <alignment vertical="center" wrapText="1"/>
    </xf>
    <xf numFmtId="170" fontId="15" fillId="4" borderId="15" xfId="2" applyNumberFormat="1" applyFont="1" applyFill="1" applyBorder="1" applyAlignment="1">
      <alignment vertical="center"/>
    </xf>
    <xf numFmtId="0" fontId="17" fillId="4" borderId="15" xfId="6" applyFont="1" applyFill="1" applyBorder="1" applyAlignment="1">
      <alignment vertical="center"/>
    </xf>
    <xf numFmtId="0" fontId="17" fillId="4" borderId="18" xfId="6" applyFont="1" applyFill="1" applyBorder="1"/>
    <xf numFmtId="170" fontId="15" fillId="4" borderId="0" xfId="1" applyNumberFormat="1" applyFont="1" applyFill="1" applyBorder="1" applyAlignment="1">
      <alignment vertical="center"/>
    </xf>
    <xf numFmtId="0" fontId="42" fillId="4" borderId="0" xfId="6" applyFont="1" applyFill="1" applyAlignment="1">
      <alignment vertical="center" wrapText="1"/>
    </xf>
    <xf numFmtId="170" fontId="15" fillId="4" borderId="15" xfId="1" applyNumberFormat="1" applyFont="1" applyFill="1" applyBorder="1" applyAlignment="1">
      <alignment horizontal="right" vertical="center"/>
    </xf>
    <xf numFmtId="0" fontId="15" fillId="4" borderId="0" xfId="7" applyFont="1" applyFill="1" applyAlignment="1">
      <alignment vertical="top"/>
    </xf>
    <xf numFmtId="0" fontId="45" fillId="4" borderId="0" xfId="0" applyFont="1" applyFill="1" applyAlignment="1">
      <alignment vertical="top"/>
    </xf>
    <xf numFmtId="0" fontId="44" fillId="0" borderId="0" xfId="6" applyFont="1" applyAlignment="1">
      <alignment horizontal="left" vertical="center" indent="2"/>
    </xf>
    <xf numFmtId="0" fontId="44" fillId="0" borderId="0" xfId="6" applyFont="1" applyAlignment="1">
      <alignment vertical="center"/>
    </xf>
    <xf numFmtId="0" fontId="19" fillId="4" borderId="15" xfId="6" applyFont="1" applyFill="1" applyBorder="1"/>
    <xf numFmtId="0" fontId="15" fillId="4" borderId="15" xfId="6" applyFont="1" applyFill="1" applyBorder="1" applyAlignment="1">
      <alignment vertical="center" wrapText="1"/>
    </xf>
    <xf numFmtId="0" fontId="15" fillId="4" borderId="0" xfId="7" applyFont="1" applyFill="1"/>
    <xf numFmtId="170" fontId="15" fillId="4" borderId="0" xfId="6" applyNumberFormat="1" applyFont="1" applyFill="1" applyAlignment="1">
      <alignment vertical="center"/>
    </xf>
    <xf numFmtId="170" fontId="17" fillId="4" borderId="0" xfId="6" applyNumberFormat="1" applyFont="1" applyFill="1" applyAlignment="1">
      <alignment horizontal="right" vertical="center" wrapText="1"/>
    </xf>
    <xf numFmtId="170" fontId="15" fillId="4" borderId="0" xfId="6" applyNumberFormat="1" applyFont="1" applyFill="1" applyAlignment="1">
      <alignment vertical="center" wrapText="1"/>
    </xf>
    <xf numFmtId="170" fontId="19" fillId="4" borderId="0" xfId="6" applyNumberFormat="1" applyFont="1" applyFill="1" applyAlignment="1">
      <alignment vertical="center"/>
    </xf>
    <xf numFmtId="0" fontId="19" fillId="4" borderId="0" xfId="6" applyFont="1" applyFill="1" applyAlignment="1">
      <alignment vertical="center"/>
    </xf>
    <xf numFmtId="0" fontId="44" fillId="0" borderId="0" xfId="6" applyFont="1" applyAlignment="1">
      <alignment horizontal="left" vertical="center"/>
    </xf>
    <xf numFmtId="170" fontId="15" fillId="4" borderId="15" xfId="6" applyNumberFormat="1" applyFont="1" applyFill="1" applyBorder="1" applyAlignment="1">
      <alignment vertical="center"/>
    </xf>
    <xf numFmtId="0" fontId="17" fillId="4" borderId="15" xfId="0" applyFont="1" applyFill="1" applyBorder="1" applyAlignment="1">
      <alignment vertical="center"/>
    </xf>
    <xf numFmtId="0" fontId="17" fillId="4" borderId="0" xfId="0" applyFont="1" applyFill="1" applyAlignment="1">
      <alignment vertical="center" wrapText="1"/>
    </xf>
    <xf numFmtId="170" fontId="15" fillId="4" borderId="0" xfId="0" applyNumberFormat="1" applyFont="1" applyFill="1" applyAlignment="1">
      <alignment horizontal="right"/>
    </xf>
    <xf numFmtId="0" fontId="17" fillId="4" borderId="18" xfId="0" applyFont="1" applyFill="1" applyBorder="1"/>
    <xf numFmtId="170" fontId="15" fillId="4" borderId="18" xfId="0" applyNumberFormat="1" applyFont="1" applyFill="1" applyBorder="1" applyAlignment="1">
      <alignment horizontal="right"/>
    </xf>
    <xf numFmtId="170" fontId="15" fillId="4" borderId="18" xfId="0" applyNumberFormat="1" applyFont="1" applyFill="1" applyBorder="1"/>
    <xf numFmtId="170" fontId="15" fillId="4" borderId="0" xfId="0" applyNumberFormat="1" applyFont="1" applyFill="1" applyAlignment="1">
      <alignment horizontal="right" vertical="top"/>
    </xf>
    <xf numFmtId="170" fontId="15" fillId="4" borderId="0" xfId="0" applyNumberFormat="1" applyFont="1" applyFill="1" applyAlignment="1">
      <alignment vertical="top"/>
    </xf>
    <xf numFmtId="165" fontId="15" fillId="4" borderId="0" xfId="0" applyNumberFormat="1" applyFont="1" applyFill="1" applyAlignment="1">
      <alignment horizontal="right"/>
    </xf>
    <xf numFmtId="0" fontId="17" fillId="4" borderId="16" xfId="0" applyFont="1" applyFill="1" applyBorder="1" applyAlignment="1">
      <alignment vertical="center"/>
    </xf>
    <xf numFmtId="0" fontId="43" fillId="4" borderId="0" xfId="12" applyFont="1" applyFill="1" applyAlignment="1">
      <alignment vertical="center"/>
    </xf>
    <xf numFmtId="0" fontId="44" fillId="4" borderId="15" xfId="0" applyFont="1" applyFill="1" applyBorder="1"/>
    <xf numFmtId="0" fontId="42" fillId="4" borderId="0" xfId="0" applyFont="1" applyFill="1" applyAlignment="1">
      <alignment horizontal="left" vertical="center"/>
    </xf>
    <xf numFmtId="0" fontId="42" fillId="4" borderId="0" xfId="0" applyFont="1" applyFill="1"/>
    <xf numFmtId="165" fontId="15" fillId="4" borderId="18" xfId="0" applyNumberFormat="1" applyFont="1" applyFill="1" applyBorder="1" applyAlignment="1">
      <alignment horizontal="right"/>
    </xf>
    <xf numFmtId="0" fontId="46" fillId="0" borderId="0" xfId="0" applyFont="1" applyAlignment="1">
      <alignment horizontal="left"/>
    </xf>
    <xf numFmtId="0" fontId="19" fillId="4" borderId="0" xfId="6" applyFont="1" applyFill="1" applyAlignment="1">
      <alignment vertical="center" wrapText="1"/>
    </xf>
    <xf numFmtId="170" fontId="19" fillId="4" borderId="0" xfId="2" applyNumberFormat="1" applyFont="1" applyFill="1" applyBorder="1" applyAlignment="1">
      <alignment horizontal="right" vertical="center"/>
    </xf>
    <xf numFmtId="170" fontId="19" fillId="4" borderId="0" xfId="3" applyNumberFormat="1" applyFont="1" applyFill="1" applyBorder="1" applyAlignment="1">
      <alignment horizontal="right" vertical="center"/>
    </xf>
    <xf numFmtId="0" fontId="19" fillId="4" borderId="17" xfId="6" applyFont="1" applyFill="1" applyBorder="1" applyAlignment="1">
      <alignment vertical="center" wrapText="1"/>
    </xf>
    <xf numFmtId="170" fontId="19" fillId="4" borderId="17" xfId="2" applyNumberFormat="1" applyFont="1" applyFill="1" applyBorder="1" applyAlignment="1">
      <alignment horizontal="right" vertical="center"/>
    </xf>
    <xf numFmtId="0" fontId="15" fillId="0" borderId="0" xfId="6" applyFont="1" applyAlignment="1">
      <alignment vertical="top"/>
    </xf>
    <xf numFmtId="170" fontId="19" fillId="4" borderId="19" xfId="2" applyNumberFormat="1" applyFont="1" applyFill="1" applyBorder="1" applyAlignment="1">
      <alignment vertical="center"/>
    </xf>
    <xf numFmtId="0" fontId="44" fillId="4" borderId="0" xfId="0" applyFont="1" applyFill="1" applyAlignment="1">
      <alignment horizontal="left" vertical="top" wrapText="1"/>
    </xf>
    <xf numFmtId="0" fontId="44" fillId="4" borderId="0" xfId="0" applyFont="1" applyFill="1" applyAlignment="1">
      <alignment horizontal="left" vertical="top"/>
    </xf>
    <xf numFmtId="165" fontId="15" fillId="4" borderId="0" xfId="0" applyNumberFormat="1" applyFont="1" applyFill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5" borderId="0" xfId="0" applyFont="1" applyFill="1"/>
    <xf numFmtId="0" fontId="15" fillId="5" borderId="0" xfId="6" applyFont="1" applyFill="1"/>
    <xf numFmtId="0" fontId="15" fillId="5" borderId="0" xfId="6" applyFont="1" applyFill="1" applyAlignment="1">
      <alignment vertical="center"/>
    </xf>
    <xf numFmtId="0" fontId="44" fillId="6" borderId="0" xfId="0" applyFont="1" applyFill="1" applyAlignment="1">
      <alignment horizontal="left"/>
    </xf>
    <xf numFmtId="0" fontId="44" fillId="6" borderId="0" xfId="0" applyFont="1" applyFill="1"/>
    <xf numFmtId="170" fontId="15" fillId="6" borderId="0" xfId="1" applyNumberFormat="1" applyFont="1" applyFill="1" applyBorder="1" applyAlignment="1">
      <alignment horizontal="right"/>
    </xf>
    <xf numFmtId="0" fontId="44" fillId="6" borderId="0" xfId="0" applyFont="1" applyFill="1" applyAlignment="1">
      <alignment wrapText="1"/>
    </xf>
    <xf numFmtId="0" fontId="15" fillId="6" borderId="0" xfId="0" applyFont="1" applyFill="1"/>
    <xf numFmtId="0" fontId="15" fillId="6" borderId="0" xfId="0" applyFont="1" applyFill="1" applyAlignment="1">
      <alignment horizontal="left" wrapText="1"/>
    </xf>
    <xf numFmtId="0" fontId="15" fillId="6" borderId="0" xfId="6" applyFont="1" applyFill="1"/>
    <xf numFmtId="170" fontId="15" fillId="6" borderId="0" xfId="2" applyNumberFormat="1" applyFont="1" applyFill="1" applyBorder="1" applyAlignment="1">
      <alignment horizontal="right"/>
    </xf>
    <xf numFmtId="170" fontId="15" fillId="6" borderId="0" xfId="6" applyNumberFormat="1" applyFont="1" applyFill="1"/>
    <xf numFmtId="0" fontId="15" fillId="6" borderId="0" xfId="6" applyFont="1" applyFill="1" applyAlignment="1">
      <alignment horizontal="left" wrapText="1"/>
    </xf>
    <xf numFmtId="170" fontId="15" fillId="6" borderId="0" xfId="1" applyNumberFormat="1" applyFont="1" applyFill="1" applyBorder="1" applyAlignment="1">
      <alignment horizontal="right" vertical="center"/>
    </xf>
    <xf numFmtId="49" fontId="44" fillId="6" borderId="0" xfId="0" applyNumberFormat="1" applyFont="1" applyFill="1" applyAlignment="1">
      <alignment wrapText="1"/>
    </xf>
    <xf numFmtId="172" fontId="15" fillId="4" borderId="0" xfId="14" applyFont="1" applyFill="1"/>
    <xf numFmtId="0" fontId="1" fillId="0" borderId="0" xfId="11"/>
    <xf numFmtId="172" fontId="15" fillId="7" borderId="0" xfId="14" applyFont="1" applyFill="1"/>
    <xf numFmtId="0" fontId="44" fillId="7" borderId="0" xfId="12" applyFont="1" applyFill="1" applyAlignment="1" applyProtection="1">
      <alignment horizontal="left" vertical="center"/>
      <protection locked="0"/>
    </xf>
    <xf numFmtId="0" fontId="42" fillId="7" borderId="0" xfId="12" applyFont="1" applyFill="1" applyAlignment="1" applyProtection="1">
      <alignment horizontal="left" vertical="center"/>
      <protection locked="0"/>
    </xf>
    <xf numFmtId="0" fontId="43" fillId="7" borderId="0" xfId="12" applyFont="1" applyFill="1" applyAlignment="1">
      <alignment horizontal="left" vertical="center"/>
    </xf>
    <xf numFmtId="172" fontId="19" fillId="7" borderId="0" xfId="14" applyFont="1" applyFill="1"/>
    <xf numFmtId="49" fontId="42" fillId="7" borderId="0" xfId="14" applyNumberFormat="1" applyFont="1" applyFill="1" applyAlignment="1">
      <alignment horizontal="center" vertical="center" wrapText="1"/>
    </xf>
    <xf numFmtId="172" fontId="17" fillId="7" borderId="0" xfId="14" applyFont="1" applyFill="1"/>
    <xf numFmtId="0" fontId="47" fillId="7" borderId="0" xfId="11" applyFont="1" applyFill="1"/>
    <xf numFmtId="172" fontId="48" fillId="7" borderId="0" xfId="14" applyFont="1" applyFill="1"/>
    <xf numFmtId="0" fontId="48" fillId="7" borderId="0" xfId="12" applyFont="1" applyFill="1" applyAlignment="1">
      <alignment horizontal="left" vertical="center"/>
    </xf>
    <xf numFmtId="0" fontId="49" fillId="7" borderId="0" xfId="11" applyFont="1" applyFill="1"/>
    <xf numFmtId="0" fontId="35" fillId="7" borderId="0" xfId="11" applyFont="1" applyFill="1" applyAlignment="1">
      <alignment vertical="center"/>
    </xf>
    <xf numFmtId="0" fontId="35" fillId="7" borderId="0" xfId="11" applyFont="1" applyFill="1"/>
    <xf numFmtId="172" fontId="36" fillId="7" borderId="0" xfId="14" applyFont="1" applyFill="1"/>
    <xf numFmtId="0" fontId="37" fillId="7" borderId="0" xfId="11" applyFont="1" applyFill="1"/>
    <xf numFmtId="172" fontId="44" fillId="7" borderId="0" xfId="14" applyFont="1" applyFill="1" applyAlignment="1">
      <alignment horizontal="left" indent="3"/>
    </xf>
    <xf numFmtId="165" fontId="15" fillId="7" borderId="0" xfId="14" applyNumberFormat="1" applyFont="1" applyFill="1" applyAlignment="1">
      <alignment horizontal="right"/>
    </xf>
    <xf numFmtId="0" fontId="50" fillId="7" borderId="0" xfId="11" applyFont="1" applyFill="1"/>
    <xf numFmtId="0" fontId="38" fillId="7" borderId="0" xfId="11" applyFont="1" applyFill="1" applyAlignment="1">
      <alignment horizontal="right"/>
    </xf>
    <xf numFmtId="172" fontId="44" fillId="7" borderId="0" xfId="14" applyFont="1" applyFill="1"/>
    <xf numFmtId="172" fontId="44" fillId="4" borderId="0" xfId="14" applyFont="1" applyFill="1" applyAlignment="1">
      <alignment horizontal="left" indent="3"/>
    </xf>
    <xf numFmtId="165" fontId="15" fillId="4" borderId="0" xfId="14" applyNumberFormat="1" applyFont="1" applyFill="1" applyAlignment="1">
      <alignment horizontal="right"/>
    </xf>
    <xf numFmtId="172" fontId="44" fillId="4" borderId="0" xfId="14" applyFont="1" applyFill="1" applyAlignment="1">
      <alignment horizontal="left" indent="4"/>
    </xf>
    <xf numFmtId="0" fontId="39" fillId="4" borderId="0" xfId="11" applyFont="1" applyFill="1" applyAlignment="1">
      <alignment vertical="center"/>
    </xf>
    <xf numFmtId="172" fontId="44" fillId="4" borderId="0" xfId="14" applyFont="1" applyFill="1"/>
    <xf numFmtId="172" fontId="43" fillId="4" borderId="0" xfId="14" applyFont="1" applyFill="1" applyAlignment="1">
      <alignment horizontal="left" indent="4"/>
    </xf>
    <xf numFmtId="172" fontId="17" fillId="4" borderId="0" xfId="14" applyFont="1" applyFill="1"/>
    <xf numFmtId="172" fontId="42" fillId="4" borderId="0" xfId="14" applyFont="1" applyFill="1"/>
    <xf numFmtId="165" fontId="17" fillId="4" borderId="0" xfId="15" applyNumberFormat="1" applyFont="1" applyFill="1" applyAlignment="1">
      <alignment horizontal="right"/>
    </xf>
    <xf numFmtId="165" fontId="15" fillId="4" borderId="0" xfId="15" applyNumberFormat="1" applyFont="1" applyFill="1" applyAlignment="1">
      <alignment horizontal="right"/>
    </xf>
    <xf numFmtId="165" fontId="15" fillId="4" borderId="0" xfId="15" applyNumberFormat="1" applyFont="1" applyFill="1" applyAlignment="1">
      <alignment horizontal="right" vertical="top"/>
    </xf>
    <xf numFmtId="165" fontId="15" fillId="4" borderId="0" xfId="15" applyNumberFormat="1" applyFont="1" applyFill="1" applyAlignment="1">
      <alignment horizontal="center" vertical="top"/>
    </xf>
    <xf numFmtId="165" fontId="15" fillId="4" borderId="0" xfId="14" applyNumberFormat="1" applyFont="1" applyFill="1" applyAlignment="1">
      <alignment horizontal="right" indent="1"/>
    </xf>
    <xf numFmtId="0" fontId="15" fillId="4" borderId="0" xfId="11" applyFont="1" applyFill="1" applyAlignment="1">
      <alignment vertical="top"/>
    </xf>
    <xf numFmtId="0" fontId="15" fillId="4" borderId="0" xfId="11" applyFont="1" applyFill="1" applyAlignment="1">
      <alignment vertical="center"/>
    </xf>
    <xf numFmtId="172" fontId="15" fillId="4" borderId="0" xfId="14" applyFont="1" applyFill="1" applyAlignment="1">
      <alignment vertical="top"/>
    </xf>
    <xf numFmtId="172" fontId="15" fillId="4" borderId="0" xfId="14" applyFont="1" applyFill="1" applyAlignment="1">
      <alignment vertical="center"/>
    </xf>
    <xf numFmtId="173" fontId="15" fillId="4" borderId="0" xfId="4" applyNumberFormat="1" applyFont="1" applyFill="1"/>
    <xf numFmtId="164" fontId="15" fillId="4" borderId="0" xfId="4" applyFont="1" applyFill="1"/>
    <xf numFmtId="164" fontId="15" fillId="4" borderId="0" xfId="1" applyFont="1" applyFill="1" applyBorder="1"/>
    <xf numFmtId="164" fontId="17" fillId="4" borderId="0" xfId="1" applyFont="1" applyFill="1" applyBorder="1" applyAlignment="1">
      <alignment vertical="center"/>
    </xf>
    <xf numFmtId="170" fontId="17" fillId="4" borderId="0" xfId="1" applyNumberFormat="1" applyFont="1" applyFill="1" applyBorder="1"/>
    <xf numFmtId="43" fontId="17" fillId="4" borderId="0" xfId="0" applyNumberFormat="1" applyFont="1" applyFill="1" applyAlignment="1">
      <alignment vertical="center"/>
    </xf>
    <xf numFmtId="164" fontId="51" fillId="4" borderId="0" xfId="1" applyFont="1" applyFill="1" applyBorder="1"/>
    <xf numFmtId="170" fontId="17" fillId="4" borderId="0" xfId="1" applyNumberFormat="1" applyFont="1" applyFill="1" applyBorder="1" applyAlignment="1">
      <alignment vertical="center"/>
    </xf>
    <xf numFmtId="170" fontId="17" fillId="4" borderId="0" xfId="0" applyNumberFormat="1" applyFont="1" applyFill="1"/>
    <xf numFmtId="43" fontId="15" fillId="4" borderId="0" xfId="6" applyNumberFormat="1" applyFont="1" applyFill="1" applyAlignment="1">
      <alignment vertical="center"/>
    </xf>
    <xf numFmtId="43" fontId="17" fillId="4" borderId="0" xfId="6" applyNumberFormat="1" applyFont="1" applyFill="1"/>
    <xf numFmtId="164" fontId="15" fillId="4" borderId="0" xfId="1" applyFont="1" applyFill="1" applyBorder="1" applyAlignment="1">
      <alignment horizontal="right"/>
    </xf>
    <xf numFmtId="43" fontId="15" fillId="4" borderId="0" xfId="6" applyNumberFormat="1" applyFont="1" applyFill="1"/>
    <xf numFmtId="164" fontId="17" fillId="4" borderId="0" xfId="1" applyFont="1" applyFill="1" applyBorder="1" applyAlignment="1">
      <alignment horizontal="right"/>
    </xf>
    <xf numFmtId="164" fontId="19" fillId="4" borderId="0" xfId="1" applyFont="1" applyFill="1" applyBorder="1" applyAlignment="1">
      <alignment horizontal="right"/>
    </xf>
    <xf numFmtId="43" fontId="17" fillId="4" borderId="0" xfId="0" applyNumberFormat="1" applyFont="1" applyFill="1"/>
    <xf numFmtId="174" fontId="15" fillId="4" borderId="0" xfId="6" applyNumberFormat="1" applyFont="1" applyFill="1"/>
    <xf numFmtId="0" fontId="52" fillId="4" borderId="0" xfId="0" applyFont="1" applyFill="1" applyAlignment="1">
      <alignment vertical="top"/>
    </xf>
    <xf numFmtId="0" fontId="53" fillId="7" borderId="0" xfId="11" applyFont="1" applyFill="1" applyAlignment="1">
      <alignment vertical="center"/>
    </xf>
    <xf numFmtId="0" fontId="0" fillId="0" borderId="0" xfId="0" applyAlignment="1">
      <alignment wrapText="1"/>
    </xf>
    <xf numFmtId="174" fontId="19" fillId="4" borderId="0" xfId="12" applyNumberFormat="1" applyFont="1" applyFill="1" applyAlignment="1">
      <alignment vertical="center"/>
    </xf>
    <xf numFmtId="174" fontId="15" fillId="4" borderId="0" xfId="0" applyNumberFormat="1" applyFont="1" applyFill="1"/>
    <xf numFmtId="43" fontId="15" fillId="4" borderId="0" xfId="12" applyNumberFormat="1" applyFont="1" applyFill="1" applyAlignment="1" applyProtection="1">
      <alignment horizontal="left" vertical="center"/>
      <protection locked="0"/>
    </xf>
    <xf numFmtId="174" fontId="15" fillId="4" borderId="0" xfId="6" applyNumberFormat="1" applyFont="1" applyFill="1" applyAlignment="1">
      <alignment vertical="center"/>
    </xf>
    <xf numFmtId="174" fontId="19" fillId="4" borderId="0" xfId="12" applyNumberFormat="1" applyFont="1" applyFill="1" applyAlignment="1">
      <alignment horizontal="left" vertical="center"/>
    </xf>
    <xf numFmtId="170" fontId="15" fillId="4" borderId="0" xfId="12" applyNumberFormat="1" applyFont="1" applyFill="1" applyAlignment="1" applyProtection="1">
      <alignment horizontal="left" vertical="center"/>
      <protection locked="0"/>
    </xf>
    <xf numFmtId="43" fontId="19" fillId="4" borderId="0" xfId="12" applyNumberFormat="1" applyFont="1" applyFill="1" applyAlignment="1">
      <alignment horizontal="left" vertical="center"/>
    </xf>
    <xf numFmtId="0" fontId="46" fillId="4" borderId="0" xfId="6" applyFont="1" applyFill="1" applyAlignment="1">
      <alignment vertical="top"/>
    </xf>
    <xf numFmtId="0" fontId="54" fillId="4" borderId="0" xfId="6" applyFont="1" applyFill="1" applyAlignment="1">
      <alignment vertical="center" wrapText="1"/>
    </xf>
    <xf numFmtId="164" fontId="15" fillId="4" borderId="0" xfId="1" applyFont="1" applyFill="1" applyBorder="1" applyAlignment="1">
      <alignment vertical="center"/>
    </xf>
    <xf numFmtId="43" fontId="15" fillId="4" borderId="0" xfId="0" applyNumberFormat="1" applyFont="1" applyFill="1"/>
    <xf numFmtId="0" fontId="55" fillId="4" borderId="0" xfId="6" applyFont="1" applyFill="1"/>
    <xf numFmtId="0" fontId="1" fillId="4" borderId="0" xfId="11" applyFill="1"/>
    <xf numFmtId="170" fontId="15" fillId="4" borderId="0" xfId="1" applyNumberFormat="1" applyFont="1" applyFill="1"/>
    <xf numFmtId="170" fontId="17" fillId="4" borderId="0" xfId="1" applyNumberFormat="1" applyFont="1" applyFill="1"/>
    <xf numFmtId="170" fontId="15" fillId="4" borderId="0" xfId="1" applyNumberFormat="1" applyFont="1" applyFill="1" applyAlignment="1">
      <alignment horizontal="right"/>
    </xf>
    <xf numFmtId="164" fontId="15" fillId="4" borderId="0" xfId="1" applyFont="1" applyFill="1"/>
    <xf numFmtId="175" fontId="15" fillId="4" borderId="0" xfId="6" applyNumberFormat="1" applyFont="1" applyFill="1" applyAlignment="1">
      <alignment vertical="center"/>
    </xf>
    <xf numFmtId="176" fontId="15" fillId="4" borderId="0" xfId="6" applyNumberFormat="1" applyFont="1" applyFill="1"/>
    <xf numFmtId="177" fontId="19" fillId="4" borderId="0" xfId="6" applyNumberFormat="1" applyFont="1" applyFill="1"/>
    <xf numFmtId="177" fontId="15" fillId="4" borderId="0" xfId="6" applyNumberFormat="1" applyFont="1" applyFill="1"/>
    <xf numFmtId="43" fontId="19" fillId="4" borderId="0" xfId="6" applyNumberFormat="1" applyFont="1" applyFill="1"/>
    <xf numFmtId="164" fontId="19" fillId="4" borderId="0" xfId="1" applyFont="1" applyFill="1"/>
    <xf numFmtId="164" fontId="17" fillId="4" borderId="0" xfId="1" applyFont="1" applyFill="1"/>
    <xf numFmtId="170" fontId="19" fillId="4" borderId="0" xfId="1" applyNumberFormat="1" applyFont="1" applyFill="1"/>
    <xf numFmtId="0" fontId="8" fillId="2" borderId="0" xfId="0" applyFont="1" applyFill="1" applyAlignment="1">
      <alignment horizontal="right"/>
    </xf>
    <xf numFmtId="0" fontId="9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14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49" fontId="17" fillId="7" borderId="0" xfId="14" applyNumberFormat="1" applyFont="1" applyFill="1" applyAlignment="1">
      <alignment horizontal="left" vertical="center"/>
    </xf>
    <xf numFmtId="172" fontId="44" fillId="4" borderId="0" xfId="14" applyFont="1" applyFill="1" applyAlignment="1">
      <alignment horizontal="left" vertical="top"/>
    </xf>
    <xf numFmtId="172" fontId="52" fillId="4" borderId="0" xfId="14" applyFont="1" applyFill="1" applyAlignment="1">
      <alignment horizontal="left" vertical="top"/>
    </xf>
    <xf numFmtId="0" fontId="42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44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 wrapText="1"/>
    </xf>
    <xf numFmtId="0" fontId="19" fillId="4" borderId="0" xfId="12" applyFont="1" applyFill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7" fillId="4" borderId="0" xfId="6" applyFont="1" applyFill="1" applyAlignment="1">
      <alignment horizontal="left" vertical="center" wrapText="1"/>
    </xf>
    <xf numFmtId="0" fontId="42" fillId="4" borderId="0" xfId="6" applyFont="1" applyFill="1" applyAlignment="1">
      <alignment horizontal="left" vertical="center" wrapText="1"/>
    </xf>
    <xf numFmtId="0" fontId="15" fillId="4" borderId="0" xfId="6" applyFont="1" applyFill="1" applyAlignment="1">
      <alignment horizontal="left" vertical="top" wrapText="1"/>
    </xf>
    <xf numFmtId="0" fontId="44" fillId="4" borderId="0" xfId="6" applyFont="1" applyFill="1" applyAlignment="1">
      <alignment horizontal="left" vertical="top" wrapText="1"/>
    </xf>
    <xf numFmtId="0" fontId="17" fillId="4" borderId="0" xfId="6" applyFont="1" applyFill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43" fillId="4" borderId="0" xfId="12" applyFont="1" applyFill="1" applyAlignment="1">
      <alignment horizontal="left" vertical="center"/>
    </xf>
    <xf numFmtId="0" fontId="15" fillId="4" borderId="0" xfId="6" applyFont="1" applyFill="1" applyAlignment="1">
      <alignment horizontal="left" vertical="top"/>
    </xf>
    <xf numFmtId="0" fontId="26" fillId="4" borderId="0" xfId="0" applyFont="1" applyFill="1" applyAlignment="1">
      <alignment vertical="top"/>
    </xf>
    <xf numFmtId="0" fontId="19" fillId="4" borderId="0" xfId="12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6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4" xr:uid="{00000000-0005-0000-0000-000003000000}"/>
    <cellStyle name="No-definido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3 2 2" xfId="9" xr:uid="{00000000-0005-0000-0000-000009000000}"/>
    <cellStyle name="Normal 5" xfId="10" xr:uid="{00000000-0005-0000-0000-00000A000000}"/>
    <cellStyle name="Normal 6" xfId="11" xr:uid="{00000000-0005-0000-0000-00000B000000}"/>
    <cellStyle name="Normal_3-10" xfId="12" xr:uid="{00000000-0005-0000-0000-00000C000000}"/>
    <cellStyle name="Normal_3-5" xfId="13" xr:uid="{00000000-0005-0000-0000-00000D000000}"/>
    <cellStyle name="Normal_6-2 (balanza de pagos)con cambios" xfId="14" xr:uid="{00000000-0005-0000-0000-00000E000000}"/>
    <cellStyle name="Normal_6-7 (cta snf.-renta) 2" xfId="15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198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3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g\D\DOCUME~1\ssg\CONFIG~1\Temp\SNF-1990-2003-Nva%20prsentacion-Jun04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n98\si\SNF\Snfpu\HT11001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Users/jrn/Documents/PUBLICACIONES%202011/ANUARIO%20ESTADISTICO/Espa&#241;ol/Cuadro%205-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i.%20p.%20c.%20-%20i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iranda\SALARIOS_A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l\informes\Jorge%20Rocha\Industria_IPI\IPI_ALTERNATIVOS\Nelson_ipi\DATOSIPI_MODIFICADO_Y%20MANOCEADO_AZUCAR_provic_2_sin_cuk_s-anton_m.rosa_indazuc_orien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comercio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EF2\ESTADISTICAS%20DAF\PUBLICACION%20MENSUAL\PUBLICACI&#211;N%20TABLAS%20SALIDAS\5-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n.bcn.gob.ni/sites/default/files/estadisticas/monetario_financiero/financiero/depositos/5-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G"/>
    </sheetNames>
    <sheetDataSet>
      <sheetData sheetId="0">
        <row r="5">
          <cell r="AV5">
            <v>1998</v>
          </cell>
          <cell r="AW5" t="str">
            <v xml:space="preserve">I Trim </v>
          </cell>
          <cell r="AX5" t="str">
            <v xml:space="preserve">II Trim </v>
          </cell>
          <cell r="AY5" t="str">
            <v xml:space="preserve">III Trim </v>
          </cell>
          <cell r="AZ5" t="str">
            <v xml:space="preserve">IV Trim </v>
          </cell>
          <cell r="BA5" t="str">
            <v xml:space="preserve">1999 </v>
          </cell>
        </row>
        <row r="9">
          <cell r="B9" t="str">
            <v>SERVICIOS:</v>
          </cell>
        </row>
        <row r="11">
          <cell r="B11" t="str">
            <v>SERVICIOS NO FACTORIALES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>
            <v>-66.687999999999988</v>
          </cell>
          <cell r="I11">
            <v>-7.3819999999999979</v>
          </cell>
          <cell r="J11">
            <v>-23.835999999999995</v>
          </cell>
          <cell r="K11">
            <v>-26.29</v>
          </cell>
          <cell r="L11">
            <v>-46.203999999999994</v>
          </cell>
          <cell r="M11">
            <v>-103.71199999999999</v>
          </cell>
          <cell r="N11">
            <v>-13.274000000000001</v>
          </cell>
          <cell r="O11">
            <v>-19.027999999999992</v>
          </cell>
          <cell r="P11">
            <v>-26.227999999999998</v>
          </cell>
          <cell r="Q11">
            <v>-12.788000000000007</v>
          </cell>
          <cell r="R11">
            <v>-71.317999999999998</v>
          </cell>
          <cell r="S11">
            <v>-15.75</v>
          </cell>
          <cell r="T11">
            <v>-16.112000000000005</v>
          </cell>
          <cell r="U11">
            <v>-12.985999999999997</v>
          </cell>
          <cell r="V11">
            <v>-30.958000000000006</v>
          </cell>
          <cell r="W11">
            <v>-75.806000000000012</v>
          </cell>
          <cell r="X11">
            <v>-8.3159999999999954</v>
          </cell>
          <cell r="Y11">
            <v>-20.703999999999994</v>
          </cell>
          <cell r="Z11">
            <v>-24.63</v>
          </cell>
          <cell r="AA11">
            <v>-7.1580000000000013</v>
          </cell>
          <cell r="AB11">
            <v>-60.807999999999986</v>
          </cell>
          <cell r="AC11">
            <v>-7.1279660000000007</v>
          </cell>
          <cell r="AD11">
            <v>-14.067317999999997</v>
          </cell>
          <cell r="AE11">
            <v>-60.949572000000003</v>
          </cell>
          <cell r="AF11">
            <v>-21.733637999999996</v>
          </cell>
          <cell r="AG11">
            <v>-103.878494</v>
          </cell>
          <cell r="AH11">
            <v>-23.746000000000002</v>
          </cell>
          <cell r="AI11">
            <v>-32.975999999999999</v>
          </cell>
          <cell r="AJ11">
            <v>-34.512</v>
          </cell>
          <cell r="AK11">
            <v>-34.327999999999996</v>
          </cell>
          <cell r="AL11">
            <v>-125.56200000000001</v>
          </cell>
          <cell r="AM11">
            <v>-17.361999999999995</v>
          </cell>
          <cell r="AN11">
            <v>-21.24</v>
          </cell>
          <cell r="AO11">
            <v>-21.023999999999994</v>
          </cell>
          <cell r="AP11">
            <v>-24.6</v>
          </cell>
          <cell r="AQ11">
            <v>-84.225999999999971</v>
          </cell>
          <cell r="AR11">
            <v>-15.588000000000001</v>
          </cell>
          <cell r="AS11">
            <v>-21.62</v>
          </cell>
          <cell r="AT11">
            <v>-26.745999999999995</v>
          </cell>
          <cell r="AU11">
            <v>-21.74199999999999</v>
          </cell>
          <cell r="AV11">
            <v>-85.69599999999997</v>
          </cell>
          <cell r="AW11">
            <v>-30.292000000000002</v>
          </cell>
          <cell r="AX11">
            <v>-28.906000000000006</v>
          </cell>
          <cell r="AY11">
            <v>-33.816000000000017</v>
          </cell>
          <cell r="AZ11">
            <v>-29.36399999999999</v>
          </cell>
          <cell r="BA11">
            <v>-122.37800000000001</v>
          </cell>
        </row>
        <row r="13">
          <cell r="B13" t="str">
            <v>1.- Ingresos:  (1.1...+1.8)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>
            <v>59.811999999999998</v>
          </cell>
          <cell r="I13">
            <v>17.918000000000003</v>
          </cell>
          <cell r="J13">
            <v>16.763999999999999</v>
          </cell>
          <cell r="K13">
            <v>16.29</v>
          </cell>
          <cell r="L13">
            <v>19.176000000000002</v>
          </cell>
          <cell r="M13">
            <v>70.147999999999996</v>
          </cell>
          <cell r="N13">
            <v>22.006</v>
          </cell>
          <cell r="O13">
            <v>22.692</v>
          </cell>
          <cell r="P13">
            <v>17.151999999999997</v>
          </cell>
          <cell r="Q13">
            <v>24.312000000000001</v>
          </cell>
          <cell r="R13">
            <v>86.162000000000006</v>
          </cell>
          <cell r="S13">
            <v>19.690000000000001</v>
          </cell>
          <cell r="T13">
            <v>21.367999999999999</v>
          </cell>
          <cell r="U13">
            <v>22.533999999999999</v>
          </cell>
          <cell r="V13">
            <v>22.302</v>
          </cell>
          <cell r="W13">
            <v>85.894000000000005</v>
          </cell>
          <cell r="X13">
            <v>30.444000000000003</v>
          </cell>
          <cell r="Y13">
            <v>26.195999999999998</v>
          </cell>
          <cell r="Z13">
            <v>27.57</v>
          </cell>
          <cell r="AA13">
            <v>27.481999999999999</v>
          </cell>
          <cell r="AB13">
            <v>111.69200000000001</v>
          </cell>
          <cell r="AC13">
            <v>33.092033999999998</v>
          </cell>
          <cell r="AD13">
            <v>27.272682</v>
          </cell>
          <cell r="AE13">
            <v>27.330427999999998</v>
          </cell>
          <cell r="AF13">
            <v>27.466362</v>
          </cell>
          <cell r="AG13">
            <v>115.161506</v>
          </cell>
          <cell r="AH13">
            <v>34.634</v>
          </cell>
          <cell r="AI13">
            <v>30.724</v>
          </cell>
          <cell r="AJ13">
            <v>27.548000000000002</v>
          </cell>
          <cell r="AK13">
            <v>34.552</v>
          </cell>
          <cell r="AL13">
            <v>127.458</v>
          </cell>
          <cell r="AM13">
            <v>39.798000000000002</v>
          </cell>
          <cell r="AN13">
            <v>37.700000000000003</v>
          </cell>
          <cell r="AO13">
            <v>38.356000000000002</v>
          </cell>
          <cell r="AP13">
            <v>39.18</v>
          </cell>
          <cell r="AQ13">
            <v>155.03400000000002</v>
          </cell>
          <cell r="AR13">
            <v>47.792000000000002</v>
          </cell>
          <cell r="AS13">
            <v>43.26</v>
          </cell>
          <cell r="AT13">
            <v>44.554000000000002</v>
          </cell>
          <cell r="AU13">
            <v>46.358000000000004</v>
          </cell>
          <cell r="AV13">
            <v>181.964</v>
          </cell>
          <cell r="AW13">
            <v>54.308000000000007</v>
          </cell>
          <cell r="AX13">
            <v>51.873999999999995</v>
          </cell>
          <cell r="AY13">
            <v>49.403999999999996</v>
          </cell>
          <cell r="AZ13">
            <v>56.935999999999993</v>
          </cell>
          <cell r="BA13">
            <v>212.52199999999999</v>
          </cell>
        </row>
        <row r="14">
          <cell r="B14" t="str">
            <v xml:space="preserve">   1.1- Transporte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>
            <v>4.9589999999999996</v>
          </cell>
          <cell r="I14">
            <v>1.5885</v>
          </cell>
          <cell r="J14">
            <v>1.323</v>
          </cell>
          <cell r="K14">
            <v>0.51749999999999996</v>
          </cell>
          <cell r="L14">
            <v>0.65699999999999992</v>
          </cell>
          <cell r="M14">
            <v>4.0860000000000003</v>
          </cell>
          <cell r="N14">
            <v>1.1294999999999999</v>
          </cell>
          <cell r="O14">
            <v>0.89400000000000002</v>
          </cell>
          <cell r="P14">
            <v>0.71399999999999997</v>
          </cell>
          <cell r="Q14">
            <v>0.60899999999999987</v>
          </cell>
          <cell r="R14">
            <v>3.3464999999999998</v>
          </cell>
          <cell r="S14">
            <v>1.1924999999999999</v>
          </cell>
          <cell r="T14">
            <v>0.80100000000000005</v>
          </cell>
          <cell r="U14">
            <v>1.0004999999999999</v>
          </cell>
          <cell r="V14">
            <v>1.0514999999999999</v>
          </cell>
          <cell r="W14">
            <v>4.0454999999999997</v>
          </cell>
          <cell r="X14">
            <v>1.3829999999999998</v>
          </cell>
          <cell r="Y14">
            <v>1.347</v>
          </cell>
          <cell r="Z14">
            <v>1.1025</v>
          </cell>
          <cell r="AA14">
            <v>1.1864999999999999</v>
          </cell>
          <cell r="AB14">
            <v>5.0189999999999992</v>
          </cell>
          <cell r="AC14">
            <v>2.1690254999999996</v>
          </cell>
          <cell r="AD14">
            <v>1.8545115000000001</v>
          </cell>
          <cell r="AE14">
            <v>1.440321</v>
          </cell>
          <cell r="AF14">
            <v>1.5265214999999999</v>
          </cell>
          <cell r="AG14">
            <v>6.9903794999999995</v>
          </cell>
          <cell r="AH14">
            <v>2.403</v>
          </cell>
          <cell r="AI14">
            <v>1.9679999999999997</v>
          </cell>
          <cell r="AJ14">
            <v>1.1609999999999998</v>
          </cell>
          <cell r="AK14">
            <v>1.464</v>
          </cell>
          <cell r="AL14">
            <v>6.9959999999999987</v>
          </cell>
          <cell r="AM14">
            <v>2.5484999999999998</v>
          </cell>
          <cell r="AN14">
            <v>2.25</v>
          </cell>
          <cell r="AO14">
            <v>1.9169999999999998</v>
          </cell>
          <cell r="AP14">
            <v>1.9350000000000001</v>
          </cell>
          <cell r="AQ14">
            <v>8.6504999999999992</v>
          </cell>
          <cell r="AR14">
            <v>2.9939999999999993</v>
          </cell>
          <cell r="AS14">
            <v>2.37</v>
          </cell>
          <cell r="AT14">
            <v>1.7655000000000003</v>
          </cell>
          <cell r="AU14">
            <v>1.4684999999999999</v>
          </cell>
          <cell r="AV14">
            <v>8.597999999999999</v>
          </cell>
          <cell r="AW14">
            <v>2.4060000000000001</v>
          </cell>
          <cell r="AX14">
            <v>2.3055000000000003</v>
          </cell>
          <cell r="AY14">
            <v>1.5780000000000001</v>
          </cell>
          <cell r="AZ14">
            <v>1.9019999999999999</v>
          </cell>
          <cell r="BA14">
            <v>8.1915000000000013</v>
          </cell>
        </row>
        <row r="15">
          <cell r="B15" t="str">
            <v xml:space="preserve">   1.2- Seguros (mercancías)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>
            <v>1.6530000000000002</v>
          </cell>
          <cell r="I15">
            <v>0.52950000000000008</v>
          </cell>
          <cell r="J15">
            <v>0.441</v>
          </cell>
          <cell r="K15">
            <v>0.17249999999999999</v>
          </cell>
          <cell r="L15">
            <v>0.219</v>
          </cell>
          <cell r="M15">
            <v>1.3620000000000003</v>
          </cell>
          <cell r="N15">
            <v>0.3765</v>
          </cell>
          <cell r="O15">
            <v>0.29799999999999999</v>
          </cell>
          <cell r="P15">
            <v>0.23800000000000002</v>
          </cell>
          <cell r="Q15">
            <v>0.20299999999999999</v>
          </cell>
          <cell r="R15">
            <v>1.1154999999999999</v>
          </cell>
          <cell r="S15">
            <v>0.39750000000000002</v>
          </cell>
          <cell r="T15">
            <v>0.26700000000000002</v>
          </cell>
          <cell r="U15">
            <v>0.33350000000000002</v>
          </cell>
          <cell r="V15">
            <v>0.35049999999999998</v>
          </cell>
          <cell r="W15">
            <v>1.3485</v>
          </cell>
          <cell r="X15">
            <v>0.46099999999999997</v>
          </cell>
          <cell r="Y15">
            <v>0.44900000000000001</v>
          </cell>
          <cell r="Z15">
            <v>0.36749999999999999</v>
          </cell>
          <cell r="AA15">
            <v>0.39549999999999996</v>
          </cell>
          <cell r="AB15">
            <v>1.6729999999999998</v>
          </cell>
          <cell r="AC15">
            <v>0.72300849999999994</v>
          </cell>
          <cell r="AD15">
            <v>0.61817050000000007</v>
          </cell>
          <cell r="AE15">
            <v>0.48010700000000001</v>
          </cell>
          <cell r="AF15">
            <v>0.50884049999999992</v>
          </cell>
          <cell r="AG15">
            <v>2.3301265</v>
          </cell>
          <cell r="AH15">
            <v>0.80100000000000016</v>
          </cell>
          <cell r="AI15">
            <v>0.65599999999999992</v>
          </cell>
          <cell r="AJ15">
            <v>0.38699999999999996</v>
          </cell>
          <cell r="AK15">
            <v>0.48800000000000004</v>
          </cell>
          <cell r="AL15">
            <v>2.3320000000000003</v>
          </cell>
          <cell r="AM15">
            <v>0.84949999999999992</v>
          </cell>
          <cell r="AN15">
            <v>0.75</v>
          </cell>
          <cell r="AO15">
            <v>0.63900000000000001</v>
          </cell>
          <cell r="AP15">
            <v>0.64500000000000002</v>
          </cell>
          <cell r="AQ15">
            <v>2.8835000000000002</v>
          </cell>
          <cell r="AR15">
            <v>0.99799999999999989</v>
          </cell>
          <cell r="AS15">
            <v>0.79</v>
          </cell>
          <cell r="AT15">
            <v>0.58850000000000013</v>
          </cell>
          <cell r="AU15">
            <v>0.48949999999999999</v>
          </cell>
          <cell r="AV15">
            <v>2.8660000000000001</v>
          </cell>
          <cell r="AW15">
            <v>0.80200000000000005</v>
          </cell>
          <cell r="AX15">
            <v>0.76850000000000007</v>
          </cell>
          <cell r="AY15">
            <v>0.52600000000000002</v>
          </cell>
          <cell r="AZ15">
            <v>0.63400000000000001</v>
          </cell>
          <cell r="BA15">
            <v>2.7304999999999997</v>
          </cell>
        </row>
        <row r="16">
          <cell r="B16" t="str">
            <v xml:space="preserve">   1.3- Comunicaciones</v>
          </cell>
          <cell r="D16">
            <v>4.2</v>
          </cell>
          <cell r="E16">
            <v>3.1</v>
          </cell>
          <cell r="F16">
            <v>3.5</v>
          </cell>
          <cell r="G16">
            <v>3.4</v>
          </cell>
          <cell r="H16">
            <v>14.2</v>
          </cell>
          <cell r="I16">
            <v>6.5</v>
          </cell>
          <cell r="J16">
            <v>4.7</v>
          </cell>
          <cell r="K16">
            <v>5.4</v>
          </cell>
          <cell r="L16">
            <v>5.2</v>
          </cell>
          <cell r="M16">
            <v>21.8</v>
          </cell>
          <cell r="N16">
            <v>4.5</v>
          </cell>
          <cell r="O16">
            <v>3.9</v>
          </cell>
          <cell r="P16">
            <v>3.2</v>
          </cell>
          <cell r="Q16">
            <v>4</v>
          </cell>
          <cell r="R16">
            <v>15.6</v>
          </cell>
          <cell r="S16">
            <v>4.3</v>
          </cell>
          <cell r="T16">
            <v>3.6</v>
          </cell>
          <cell r="U16">
            <v>3.8</v>
          </cell>
          <cell r="V16">
            <v>6</v>
          </cell>
          <cell r="W16">
            <v>17.7</v>
          </cell>
          <cell r="X16">
            <v>6.7</v>
          </cell>
          <cell r="Y16">
            <v>6.9</v>
          </cell>
          <cell r="Z16">
            <v>5.8</v>
          </cell>
          <cell r="AA16">
            <v>5.9</v>
          </cell>
          <cell r="AB16">
            <v>25.3</v>
          </cell>
          <cell r="AC16">
            <v>8</v>
          </cell>
          <cell r="AD16">
            <v>7</v>
          </cell>
          <cell r="AE16">
            <v>4.6100000000000003</v>
          </cell>
          <cell r="AF16">
            <v>6.2309999999999999</v>
          </cell>
          <cell r="AG16">
            <v>25.841000000000001</v>
          </cell>
          <cell r="AH16">
            <v>5</v>
          </cell>
          <cell r="AI16">
            <v>7.6</v>
          </cell>
          <cell r="AJ16">
            <v>5.0999999999999996</v>
          </cell>
          <cell r="AK16">
            <v>8</v>
          </cell>
          <cell r="AL16">
            <v>25.7</v>
          </cell>
          <cell r="AM16">
            <v>5.3</v>
          </cell>
          <cell r="AN16">
            <v>5.5</v>
          </cell>
          <cell r="AO16">
            <v>4.5</v>
          </cell>
          <cell r="AP16">
            <v>4.3</v>
          </cell>
          <cell r="AQ16">
            <v>19.600000000000001</v>
          </cell>
          <cell r="AR16">
            <v>6</v>
          </cell>
          <cell r="AS16">
            <v>6</v>
          </cell>
          <cell r="AT16">
            <v>6</v>
          </cell>
          <cell r="AU16">
            <v>6</v>
          </cell>
          <cell r="AV16">
            <v>24</v>
          </cell>
          <cell r="AW16">
            <v>5.5</v>
          </cell>
          <cell r="AX16">
            <v>6.5</v>
          </cell>
          <cell r="AY16">
            <v>6</v>
          </cell>
          <cell r="AZ16">
            <v>6</v>
          </cell>
          <cell r="BA16">
            <v>24</v>
          </cell>
        </row>
        <row r="17">
          <cell r="B17" t="str">
            <v xml:space="preserve">   1.4- Embajadas</v>
          </cell>
          <cell r="D17">
            <v>2.2000000000000002</v>
          </cell>
          <cell r="E17">
            <v>3</v>
          </cell>
          <cell r="F17">
            <v>3.2</v>
          </cell>
          <cell r="G17">
            <v>5.7</v>
          </cell>
          <cell r="H17">
            <v>14.1</v>
          </cell>
          <cell r="I17">
            <v>2.9</v>
          </cell>
          <cell r="J17">
            <v>4</v>
          </cell>
          <cell r="K17">
            <v>4.3</v>
          </cell>
          <cell r="L17">
            <v>7.5</v>
          </cell>
          <cell r="M17">
            <v>18.7</v>
          </cell>
          <cell r="N17">
            <v>5.8</v>
          </cell>
          <cell r="O17">
            <v>7.4</v>
          </cell>
          <cell r="P17">
            <v>7.1</v>
          </cell>
          <cell r="Q17">
            <v>11.7</v>
          </cell>
          <cell r="R17">
            <v>32</v>
          </cell>
          <cell r="S17">
            <v>6.2</v>
          </cell>
          <cell r="T17">
            <v>7.2</v>
          </cell>
          <cell r="U17">
            <v>7.3</v>
          </cell>
          <cell r="V17">
            <v>5.3</v>
          </cell>
          <cell r="W17">
            <v>26</v>
          </cell>
          <cell r="X17">
            <v>8</v>
          </cell>
          <cell r="Y17">
            <v>7</v>
          </cell>
          <cell r="Z17">
            <v>8</v>
          </cell>
          <cell r="AA17">
            <v>7</v>
          </cell>
          <cell r="AB17">
            <v>30</v>
          </cell>
          <cell r="AC17">
            <v>5</v>
          </cell>
          <cell r="AD17">
            <v>5</v>
          </cell>
          <cell r="AE17">
            <v>5</v>
          </cell>
          <cell r="AF17">
            <v>5</v>
          </cell>
          <cell r="AG17">
            <v>20</v>
          </cell>
          <cell r="AH17">
            <v>6.3</v>
          </cell>
          <cell r="AI17">
            <v>6.2</v>
          </cell>
          <cell r="AJ17">
            <v>6.3</v>
          </cell>
          <cell r="AK17">
            <v>7</v>
          </cell>
          <cell r="AL17">
            <v>25.8</v>
          </cell>
          <cell r="AM17">
            <v>6.8</v>
          </cell>
          <cell r="AN17">
            <v>6.8</v>
          </cell>
          <cell r="AO17">
            <v>6.8</v>
          </cell>
          <cell r="AP17">
            <v>7.6</v>
          </cell>
          <cell r="AQ17">
            <v>28</v>
          </cell>
          <cell r="AR17">
            <v>7</v>
          </cell>
          <cell r="AS17">
            <v>7</v>
          </cell>
          <cell r="AT17">
            <v>7</v>
          </cell>
          <cell r="AU17">
            <v>7</v>
          </cell>
          <cell r="AV17">
            <v>28</v>
          </cell>
          <cell r="AW17">
            <v>7.7</v>
          </cell>
          <cell r="AX17">
            <v>7.7</v>
          </cell>
          <cell r="AY17">
            <v>7.7</v>
          </cell>
          <cell r="AZ17">
            <v>7.7</v>
          </cell>
          <cell r="BA17">
            <v>30.8</v>
          </cell>
        </row>
        <row r="18">
          <cell r="B18" t="str">
            <v xml:space="preserve">   1.5- Ingresos Portuarios</v>
          </cell>
          <cell r="D18">
            <v>3.2</v>
          </cell>
          <cell r="E18">
            <v>3.2</v>
          </cell>
          <cell r="F18">
            <v>2.5</v>
          </cell>
          <cell r="G18">
            <v>1.9</v>
          </cell>
          <cell r="H18">
            <v>10.8</v>
          </cell>
          <cell r="I18">
            <v>1.9</v>
          </cell>
          <cell r="J18">
            <v>1.9</v>
          </cell>
          <cell r="K18">
            <v>1.5</v>
          </cell>
          <cell r="L18">
            <v>1.1000000000000001</v>
          </cell>
          <cell r="M18">
            <v>6.4</v>
          </cell>
          <cell r="N18">
            <v>2.1</v>
          </cell>
          <cell r="O18">
            <v>1.8</v>
          </cell>
          <cell r="P18">
            <v>1.2</v>
          </cell>
          <cell r="Q18">
            <v>2.1</v>
          </cell>
          <cell r="R18">
            <v>7.2</v>
          </cell>
          <cell r="S18">
            <v>1.2</v>
          </cell>
          <cell r="T18">
            <v>0.8</v>
          </cell>
          <cell r="U18">
            <v>0.8</v>
          </cell>
          <cell r="V18">
            <v>0.8</v>
          </cell>
          <cell r="W18">
            <v>3.6</v>
          </cell>
          <cell r="X18">
            <v>1.5</v>
          </cell>
          <cell r="Y18">
            <v>1.4</v>
          </cell>
          <cell r="Z18">
            <v>1.5</v>
          </cell>
          <cell r="AA18">
            <v>1.4</v>
          </cell>
          <cell r="AB18">
            <v>5.8</v>
          </cell>
          <cell r="AC18">
            <v>2.2000000000000002</v>
          </cell>
          <cell r="AD18">
            <v>1.8</v>
          </cell>
          <cell r="AE18">
            <v>1.6</v>
          </cell>
          <cell r="AF18">
            <v>1.6</v>
          </cell>
          <cell r="AG18">
            <v>7.2</v>
          </cell>
          <cell r="AH18">
            <v>2.4</v>
          </cell>
          <cell r="AI18">
            <v>2</v>
          </cell>
          <cell r="AJ18">
            <v>1.9</v>
          </cell>
          <cell r="AK18">
            <v>2.2000000000000002</v>
          </cell>
          <cell r="AL18">
            <v>8.5</v>
          </cell>
          <cell r="AM18">
            <v>2.8</v>
          </cell>
          <cell r="AN18">
            <v>2.8</v>
          </cell>
          <cell r="AO18">
            <v>2.6</v>
          </cell>
          <cell r="AP18">
            <v>2.5</v>
          </cell>
          <cell r="AQ18">
            <v>10.7</v>
          </cell>
          <cell r="AR18">
            <v>3.1</v>
          </cell>
          <cell r="AS18">
            <v>3</v>
          </cell>
          <cell r="AT18">
            <v>3</v>
          </cell>
          <cell r="AU18">
            <v>3.4</v>
          </cell>
          <cell r="AV18">
            <v>12.5</v>
          </cell>
          <cell r="AW18">
            <v>3.3</v>
          </cell>
          <cell r="AX18">
            <v>4.5</v>
          </cell>
          <cell r="AY18">
            <v>3.5</v>
          </cell>
          <cell r="AZ18">
            <v>4.0999999999999996</v>
          </cell>
          <cell r="BA18">
            <v>15.4</v>
          </cell>
        </row>
        <row r="19">
          <cell r="B19" t="str">
            <v xml:space="preserve">   1.6- Comisiones Ag.Viaje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0.2</v>
          </cell>
          <cell r="K19">
            <v>0.3</v>
          </cell>
          <cell r="L19">
            <v>0.2</v>
          </cell>
          <cell r="M19">
            <v>0.7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0.1</v>
          </cell>
          <cell r="T19">
            <v>0.2</v>
          </cell>
          <cell r="U19">
            <v>0.1</v>
          </cell>
          <cell r="V19">
            <v>0.2</v>
          </cell>
          <cell r="W19">
            <v>0.6</v>
          </cell>
          <cell r="X19">
            <v>0.3</v>
          </cell>
          <cell r="Y19">
            <v>0.2</v>
          </cell>
          <cell r="Z19">
            <v>0.3</v>
          </cell>
          <cell r="AA19">
            <v>0.2</v>
          </cell>
          <cell r="AB19">
            <v>1</v>
          </cell>
          <cell r="AC19">
            <v>0.2</v>
          </cell>
          <cell r="AD19">
            <v>0.3</v>
          </cell>
          <cell r="AE19">
            <v>0.2</v>
          </cell>
          <cell r="AF19">
            <v>0.3</v>
          </cell>
          <cell r="AG19">
            <v>1</v>
          </cell>
          <cell r="AH19">
            <v>0.3</v>
          </cell>
          <cell r="AI19">
            <v>0.2</v>
          </cell>
          <cell r="AJ19">
            <v>0.3</v>
          </cell>
          <cell r="AK19">
            <v>0.6</v>
          </cell>
          <cell r="AL19">
            <v>1.4</v>
          </cell>
          <cell r="AM19">
            <v>0.5</v>
          </cell>
          <cell r="AN19">
            <v>0.5</v>
          </cell>
          <cell r="AO19">
            <v>0.6</v>
          </cell>
          <cell r="AP19">
            <v>0.7</v>
          </cell>
          <cell r="AQ19">
            <v>2.2999999999999998</v>
          </cell>
          <cell r="AR19">
            <v>0.6</v>
          </cell>
          <cell r="AS19">
            <v>0.6</v>
          </cell>
          <cell r="AT19">
            <v>0.7</v>
          </cell>
          <cell r="AU19">
            <v>0.8</v>
          </cell>
          <cell r="AV19">
            <v>2.7</v>
          </cell>
          <cell r="AW19">
            <v>0.8</v>
          </cell>
          <cell r="AX19">
            <v>0.9</v>
          </cell>
          <cell r="AY19">
            <v>0.8</v>
          </cell>
          <cell r="AZ19">
            <v>0.9</v>
          </cell>
          <cell r="BA19">
            <v>3.4</v>
          </cell>
        </row>
        <row r="20">
          <cell r="B20" t="str">
            <v xml:space="preserve">   1.7- Consulares</v>
          </cell>
          <cell r="D20">
            <v>0.9</v>
          </cell>
          <cell r="E20">
            <v>0.4</v>
          </cell>
          <cell r="F20">
            <v>0.3</v>
          </cell>
          <cell r="G20">
            <v>0.3</v>
          </cell>
          <cell r="H20">
            <v>1.9</v>
          </cell>
          <cell r="I20">
            <v>0.3</v>
          </cell>
          <cell r="J20">
            <v>0.4</v>
          </cell>
          <cell r="K20">
            <v>0.3</v>
          </cell>
          <cell r="L20">
            <v>0.3</v>
          </cell>
          <cell r="M20">
            <v>1.3</v>
          </cell>
          <cell r="N20">
            <v>1</v>
          </cell>
          <cell r="O20">
            <v>0.9</v>
          </cell>
          <cell r="P20">
            <v>0.8</v>
          </cell>
          <cell r="Q20">
            <v>0.9</v>
          </cell>
          <cell r="R20">
            <v>3.6</v>
          </cell>
          <cell r="S20">
            <v>0.7</v>
          </cell>
          <cell r="T20">
            <v>0.7</v>
          </cell>
          <cell r="U20">
            <v>0.7</v>
          </cell>
          <cell r="V20">
            <v>0.5</v>
          </cell>
          <cell r="W20">
            <v>2.6</v>
          </cell>
          <cell r="X20">
            <v>0.7</v>
          </cell>
          <cell r="Y20">
            <v>0.7</v>
          </cell>
          <cell r="Z20">
            <v>0.6</v>
          </cell>
          <cell r="AA20">
            <v>0.7</v>
          </cell>
          <cell r="AB20">
            <v>2.7</v>
          </cell>
          <cell r="AC20">
            <v>0.8</v>
          </cell>
          <cell r="AD20">
            <v>0.7</v>
          </cell>
          <cell r="AE20">
            <v>0.5</v>
          </cell>
          <cell r="AF20">
            <v>0.3</v>
          </cell>
          <cell r="AG20">
            <v>2.2999999999999998</v>
          </cell>
          <cell r="AH20">
            <v>0.83</v>
          </cell>
          <cell r="AI20">
            <v>0.5</v>
          </cell>
          <cell r="AJ20">
            <v>0.6</v>
          </cell>
          <cell r="AK20">
            <v>0.6</v>
          </cell>
          <cell r="AL20">
            <v>2.5299999999999998</v>
          </cell>
          <cell r="AM20">
            <v>0.8</v>
          </cell>
          <cell r="AN20">
            <v>0.7</v>
          </cell>
          <cell r="AO20">
            <v>0.8</v>
          </cell>
          <cell r="AP20">
            <v>0.8</v>
          </cell>
          <cell r="AQ20">
            <v>3.1</v>
          </cell>
          <cell r="AR20">
            <v>0.9</v>
          </cell>
          <cell r="AS20">
            <v>0.7</v>
          </cell>
          <cell r="AT20">
            <v>0.8</v>
          </cell>
          <cell r="AU20">
            <v>0.8</v>
          </cell>
          <cell r="AV20">
            <v>3.2</v>
          </cell>
          <cell r="AW20">
            <v>0.8</v>
          </cell>
          <cell r="AX20">
            <v>0.7</v>
          </cell>
          <cell r="AY20">
            <v>0.6</v>
          </cell>
          <cell r="AZ20">
            <v>0.7</v>
          </cell>
          <cell r="BA20">
            <v>2.8</v>
          </cell>
        </row>
        <row r="21">
          <cell r="B21" t="str">
            <v xml:space="preserve">   1.8- Viajes</v>
          </cell>
          <cell r="D21">
            <v>3.2</v>
          </cell>
          <cell r="E21">
            <v>3</v>
          </cell>
          <cell r="F21">
            <v>2.9</v>
          </cell>
          <cell r="G21">
            <v>3.1</v>
          </cell>
          <cell r="H21">
            <v>12.2</v>
          </cell>
          <cell r="I21">
            <v>4.2</v>
          </cell>
          <cell r="J21">
            <v>3.8</v>
          </cell>
          <cell r="K21">
            <v>3.8</v>
          </cell>
          <cell r="L21">
            <v>4</v>
          </cell>
          <cell r="M21">
            <v>15.8</v>
          </cell>
          <cell r="N21">
            <v>7.1</v>
          </cell>
          <cell r="O21">
            <v>7.5</v>
          </cell>
          <cell r="P21">
            <v>3.9</v>
          </cell>
          <cell r="Q21">
            <v>4.8</v>
          </cell>
          <cell r="R21">
            <v>23.3</v>
          </cell>
          <cell r="S21">
            <v>5.6</v>
          </cell>
          <cell r="T21">
            <v>7.8</v>
          </cell>
          <cell r="U21">
            <v>8.5</v>
          </cell>
          <cell r="V21">
            <v>8.1</v>
          </cell>
          <cell r="W21">
            <v>30</v>
          </cell>
          <cell r="X21">
            <v>11.4</v>
          </cell>
          <cell r="Y21">
            <v>8.1999999999999993</v>
          </cell>
          <cell r="Z21">
            <v>9.9</v>
          </cell>
          <cell r="AA21">
            <v>10.7</v>
          </cell>
          <cell r="AB21">
            <v>40.200000000000003</v>
          </cell>
          <cell r="AC21">
            <v>14</v>
          </cell>
          <cell r="AD21">
            <v>10</v>
          </cell>
          <cell r="AE21">
            <v>13.5</v>
          </cell>
          <cell r="AF21">
            <v>12</v>
          </cell>
          <cell r="AG21">
            <v>49.5</v>
          </cell>
          <cell r="AH21">
            <v>16.600000000000001</v>
          </cell>
          <cell r="AI21">
            <v>11.6</v>
          </cell>
          <cell r="AJ21">
            <v>11.8</v>
          </cell>
          <cell r="AK21">
            <v>14.2</v>
          </cell>
          <cell r="AL21">
            <v>54.2</v>
          </cell>
          <cell r="AM21">
            <v>20.2</v>
          </cell>
          <cell r="AN21">
            <v>18.399999999999999</v>
          </cell>
          <cell r="AO21">
            <v>20.5</v>
          </cell>
          <cell r="AP21">
            <v>20.7</v>
          </cell>
          <cell r="AQ21">
            <v>79.8</v>
          </cell>
          <cell r="AR21">
            <v>26.2</v>
          </cell>
          <cell r="AS21">
            <v>22.8</v>
          </cell>
          <cell r="AT21">
            <v>24.7</v>
          </cell>
          <cell r="AU21">
            <v>26.4</v>
          </cell>
          <cell r="AV21">
            <v>100.1</v>
          </cell>
          <cell r="AW21">
            <v>33</v>
          </cell>
          <cell r="AX21">
            <v>28.5</v>
          </cell>
          <cell r="AY21">
            <v>28.7</v>
          </cell>
          <cell r="AZ21">
            <v>35</v>
          </cell>
          <cell r="BA21">
            <v>125.2</v>
          </cell>
        </row>
        <row r="22">
          <cell r="B22" t="str">
            <v>2.- Egresos  (2.1…..+2.8)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>
            <v>-126.5</v>
          </cell>
          <cell r="I22">
            <v>-25.3</v>
          </cell>
          <cell r="J22">
            <v>-40.6</v>
          </cell>
          <cell r="K22">
            <v>-42.58</v>
          </cell>
          <cell r="L22">
            <v>-65.38</v>
          </cell>
          <cell r="M22">
            <v>-173.86</v>
          </cell>
          <cell r="N22">
            <v>-35.28</v>
          </cell>
          <cell r="O22">
            <v>-41.72</v>
          </cell>
          <cell r="P22">
            <v>-43.38</v>
          </cell>
          <cell r="Q22">
            <v>-37.1</v>
          </cell>
          <cell r="R22">
            <v>-157.47999999999999</v>
          </cell>
          <cell r="S22">
            <v>-35.44</v>
          </cell>
          <cell r="T22">
            <v>-37.479999999999997</v>
          </cell>
          <cell r="U22">
            <v>-35.520000000000003</v>
          </cell>
          <cell r="V22">
            <v>-53.26</v>
          </cell>
          <cell r="W22">
            <v>-161.69999999999999</v>
          </cell>
          <cell r="X22">
            <v>-38.76</v>
          </cell>
          <cell r="Y22">
            <v>-46.9</v>
          </cell>
          <cell r="Z22">
            <v>-52.2</v>
          </cell>
          <cell r="AA22">
            <v>-34.64</v>
          </cell>
          <cell r="AB22">
            <v>-172.5</v>
          </cell>
          <cell r="AC22">
            <v>-40.22</v>
          </cell>
          <cell r="AD22">
            <v>-41.34</v>
          </cell>
          <cell r="AE22">
            <v>-88.28</v>
          </cell>
          <cell r="AF22">
            <v>-49.2</v>
          </cell>
          <cell r="AG22">
            <v>-219.04</v>
          </cell>
          <cell r="AH22">
            <v>-58.38</v>
          </cell>
          <cell r="AI22">
            <v>-63.7</v>
          </cell>
          <cell r="AJ22">
            <v>-62.06</v>
          </cell>
          <cell r="AK22">
            <v>-68.88</v>
          </cell>
          <cell r="AL22">
            <v>-253.02</v>
          </cell>
          <cell r="AM22">
            <v>-57.16</v>
          </cell>
          <cell r="AN22">
            <v>-58.94</v>
          </cell>
          <cell r="AO22">
            <v>-59.38</v>
          </cell>
          <cell r="AP22">
            <v>-63.78</v>
          </cell>
          <cell r="AQ22">
            <v>-239.26</v>
          </cell>
          <cell r="AR22">
            <v>-63.38</v>
          </cell>
          <cell r="AS22">
            <v>-64.88</v>
          </cell>
          <cell r="AT22">
            <v>-71.3</v>
          </cell>
          <cell r="AU22">
            <v>-68.099999999999994</v>
          </cell>
          <cell r="AV22">
            <v>-267.66000000000003</v>
          </cell>
          <cell r="AW22">
            <v>-84.6</v>
          </cell>
          <cell r="AX22">
            <v>-80.78</v>
          </cell>
          <cell r="AY22">
            <v>-83.22</v>
          </cell>
          <cell r="AZ22">
            <v>-86.3</v>
          </cell>
          <cell r="BA22">
            <v>-334.9</v>
          </cell>
        </row>
        <row r="23">
          <cell r="B23" t="str">
            <v xml:space="preserve">   2.1- Transporte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>
            <v>-63.44</v>
          </cell>
          <cell r="I23">
            <v>-7.6</v>
          </cell>
          <cell r="J23">
            <v>-14.8</v>
          </cell>
          <cell r="K23">
            <v>-16.239999999999998</v>
          </cell>
          <cell r="L23">
            <v>-18.32</v>
          </cell>
          <cell r="M23">
            <v>-56.96</v>
          </cell>
          <cell r="N23">
            <v>-14</v>
          </cell>
          <cell r="O23">
            <v>-17.920000000000002</v>
          </cell>
          <cell r="P23">
            <v>-17.84</v>
          </cell>
          <cell r="Q23">
            <v>-16.48</v>
          </cell>
          <cell r="R23">
            <v>-66.239999999999995</v>
          </cell>
          <cell r="S23">
            <v>-14</v>
          </cell>
          <cell r="T23">
            <v>-11.52</v>
          </cell>
          <cell r="U23">
            <v>-11.68</v>
          </cell>
          <cell r="V23">
            <v>-14</v>
          </cell>
          <cell r="W23">
            <v>-51.2</v>
          </cell>
          <cell r="X23">
            <v>-13.84</v>
          </cell>
          <cell r="Y23">
            <v>-17.36</v>
          </cell>
          <cell r="Z23">
            <v>-14.32</v>
          </cell>
          <cell r="AA23">
            <v>-13.68</v>
          </cell>
          <cell r="AB23">
            <v>-59.2</v>
          </cell>
          <cell r="AC23">
            <v>-15.04</v>
          </cell>
          <cell r="AD23">
            <v>-15.36</v>
          </cell>
          <cell r="AE23">
            <v>-15.84</v>
          </cell>
          <cell r="AF23">
            <v>-18.239999999999998</v>
          </cell>
          <cell r="AG23">
            <v>-64.48</v>
          </cell>
          <cell r="AH23">
            <v>-17.68</v>
          </cell>
          <cell r="AI23">
            <v>-20.64</v>
          </cell>
          <cell r="AJ23">
            <v>-17.28</v>
          </cell>
          <cell r="AK23">
            <v>-19.440000000000001</v>
          </cell>
          <cell r="AL23">
            <v>-75.040000000000006</v>
          </cell>
          <cell r="AM23">
            <v>-11.6</v>
          </cell>
          <cell r="AN23">
            <v>-15.76</v>
          </cell>
          <cell r="AO23">
            <v>-13.6</v>
          </cell>
          <cell r="AP23">
            <v>-14.4</v>
          </cell>
          <cell r="AQ23">
            <v>-55.36</v>
          </cell>
          <cell r="AR23">
            <v>-14.08</v>
          </cell>
          <cell r="AS23">
            <v>-15.12</v>
          </cell>
          <cell r="AT23">
            <v>-20.64</v>
          </cell>
          <cell r="AU23">
            <v>-17.04</v>
          </cell>
          <cell r="AV23">
            <v>-66.88</v>
          </cell>
          <cell r="AW23">
            <v>-27.04</v>
          </cell>
          <cell r="AX23">
            <v>-28.48</v>
          </cell>
          <cell r="AY23">
            <v>-26.96</v>
          </cell>
          <cell r="AZ23">
            <v>-28.72</v>
          </cell>
          <cell r="BA23">
            <v>-111.2</v>
          </cell>
        </row>
        <row r="24">
          <cell r="B24" t="str">
            <v xml:space="preserve">   2.2- Seguros (mercancías)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>
            <v>-8.9600000000000009</v>
          </cell>
          <cell r="I24">
            <v>-1.2</v>
          </cell>
          <cell r="J24">
            <v>-2.4</v>
          </cell>
          <cell r="K24">
            <v>-2.64</v>
          </cell>
          <cell r="L24">
            <v>-2.96</v>
          </cell>
          <cell r="M24">
            <v>-9.1999999999999993</v>
          </cell>
          <cell r="N24">
            <v>-2.48</v>
          </cell>
          <cell r="O24">
            <v>-2.4</v>
          </cell>
          <cell r="P24">
            <v>-2.64</v>
          </cell>
          <cell r="Q24">
            <v>-2.72</v>
          </cell>
          <cell r="R24">
            <v>-10.24</v>
          </cell>
          <cell r="S24">
            <v>-2.2400000000000002</v>
          </cell>
          <cell r="T24">
            <v>-2.16</v>
          </cell>
          <cell r="U24">
            <v>-1.84</v>
          </cell>
          <cell r="V24">
            <v>-2.16</v>
          </cell>
          <cell r="W24">
            <v>-8.4</v>
          </cell>
          <cell r="X24">
            <v>-2.3199999999999998</v>
          </cell>
          <cell r="Y24">
            <v>-2.64</v>
          </cell>
          <cell r="Z24">
            <v>-2.48</v>
          </cell>
          <cell r="AA24">
            <v>-2.16</v>
          </cell>
          <cell r="AB24">
            <v>-9.6</v>
          </cell>
          <cell r="AC24">
            <v>-2.48</v>
          </cell>
          <cell r="AD24">
            <v>-2.48</v>
          </cell>
          <cell r="AE24">
            <v>-2.64</v>
          </cell>
          <cell r="AF24">
            <v>-2.96</v>
          </cell>
          <cell r="AG24">
            <v>-10.56</v>
          </cell>
          <cell r="AH24">
            <v>-3.2</v>
          </cell>
          <cell r="AI24">
            <v>-2.96</v>
          </cell>
          <cell r="AJ24">
            <v>-3.68</v>
          </cell>
          <cell r="AK24">
            <v>-3.44</v>
          </cell>
          <cell r="AL24">
            <v>-13.28</v>
          </cell>
          <cell r="AM24">
            <v>-1.76</v>
          </cell>
          <cell r="AN24">
            <v>-2.08</v>
          </cell>
          <cell r="AO24">
            <v>-2.08</v>
          </cell>
          <cell r="AP24">
            <v>-2.08</v>
          </cell>
          <cell r="AQ24">
            <v>-8</v>
          </cell>
          <cell r="AR24">
            <v>-2</v>
          </cell>
          <cell r="AS24">
            <v>-2.16</v>
          </cell>
          <cell r="AT24">
            <v>-2.16</v>
          </cell>
          <cell r="AU24">
            <v>-2.56</v>
          </cell>
          <cell r="AV24">
            <v>-8.8800000000000008</v>
          </cell>
          <cell r="AW24">
            <v>-4.5599999999999996</v>
          </cell>
          <cell r="AX24">
            <v>-4.8</v>
          </cell>
          <cell r="AY24">
            <v>-5.36</v>
          </cell>
          <cell r="AZ24">
            <v>-4.4800000000000004</v>
          </cell>
          <cell r="BA24">
            <v>-19.2</v>
          </cell>
        </row>
        <row r="25">
          <cell r="B25" t="str">
            <v xml:space="preserve">   2.3- Asistencia Tecnica</v>
          </cell>
          <cell r="D25">
            <v>-6</v>
          </cell>
          <cell r="E25">
            <v>-5.5</v>
          </cell>
          <cell r="F25">
            <v>-6</v>
          </cell>
          <cell r="G25">
            <v>-6.7</v>
          </cell>
          <cell r="H25">
            <v>-24.2</v>
          </cell>
          <cell r="I25">
            <v>-5</v>
          </cell>
          <cell r="J25">
            <v>-5.8</v>
          </cell>
          <cell r="K25">
            <v>-5.9</v>
          </cell>
          <cell r="L25">
            <v>-25.5</v>
          </cell>
          <cell r="M25">
            <v>-42.2</v>
          </cell>
          <cell r="N25">
            <v>-3.9</v>
          </cell>
          <cell r="O25">
            <v>-4.9000000000000004</v>
          </cell>
          <cell r="P25">
            <v>-5.8</v>
          </cell>
          <cell r="Q25">
            <v>-1.3</v>
          </cell>
          <cell r="R25">
            <v>-15.9</v>
          </cell>
          <cell r="S25">
            <v>-2</v>
          </cell>
          <cell r="T25">
            <v>-6.7</v>
          </cell>
          <cell r="U25">
            <v>-4</v>
          </cell>
          <cell r="V25">
            <v>-20.9</v>
          </cell>
          <cell r="W25">
            <v>-33.6</v>
          </cell>
          <cell r="X25">
            <v>-6.7</v>
          </cell>
          <cell r="Y25">
            <v>-11.8</v>
          </cell>
          <cell r="Z25">
            <v>-18.8</v>
          </cell>
          <cell r="AA25">
            <v>-3</v>
          </cell>
          <cell r="AB25">
            <v>-40.299999999999997</v>
          </cell>
          <cell r="AC25">
            <v>-3.7</v>
          </cell>
          <cell r="AD25">
            <v>-6.1</v>
          </cell>
          <cell r="AE25">
            <v>-51.7</v>
          </cell>
          <cell r="AF25">
            <v>-8.1999999999999993</v>
          </cell>
          <cell r="AG25">
            <v>-69.7</v>
          </cell>
          <cell r="AH25">
            <v>-12.9</v>
          </cell>
          <cell r="AI25">
            <v>-18.899999999999999</v>
          </cell>
          <cell r="AJ25">
            <v>-17.3</v>
          </cell>
          <cell r="AK25">
            <v>-19</v>
          </cell>
          <cell r="AL25">
            <v>-68.099999999999994</v>
          </cell>
          <cell r="AM25">
            <v>-18.5</v>
          </cell>
          <cell r="AN25">
            <v>-18.600000000000001</v>
          </cell>
          <cell r="AO25">
            <v>-18.5</v>
          </cell>
          <cell r="AP25">
            <v>-18.399999999999999</v>
          </cell>
          <cell r="AQ25">
            <v>-74</v>
          </cell>
          <cell r="AR25">
            <v>-20</v>
          </cell>
          <cell r="AS25">
            <v>-20</v>
          </cell>
          <cell r="AT25">
            <v>-20</v>
          </cell>
          <cell r="AU25">
            <v>-20</v>
          </cell>
          <cell r="AV25">
            <v>-80</v>
          </cell>
          <cell r="AW25">
            <v>-17.100000000000001</v>
          </cell>
          <cell r="AX25">
            <v>-15.7</v>
          </cell>
          <cell r="AY25">
            <v>-18.100000000000001</v>
          </cell>
          <cell r="AZ25">
            <v>-21.2</v>
          </cell>
          <cell r="BA25">
            <v>-72.099999999999994</v>
          </cell>
        </row>
        <row r="26">
          <cell r="B26" t="str">
            <v xml:space="preserve">   2.4- Embajadas</v>
          </cell>
          <cell r="D26">
            <v>-2.4</v>
          </cell>
          <cell r="E26">
            <v>-2.4</v>
          </cell>
          <cell r="F26">
            <v>-2.2999999999999998</v>
          </cell>
          <cell r="G26">
            <v>-2.5</v>
          </cell>
          <cell r="H26">
            <v>-9.6</v>
          </cell>
          <cell r="I26">
            <v>-2.8</v>
          </cell>
          <cell r="J26">
            <v>-2.8</v>
          </cell>
          <cell r="K26">
            <v>-2.9</v>
          </cell>
          <cell r="L26">
            <v>-2.9</v>
          </cell>
          <cell r="M26">
            <v>-11.4</v>
          </cell>
          <cell r="N26">
            <v>-2.7</v>
          </cell>
          <cell r="O26">
            <v>-2.7</v>
          </cell>
          <cell r="P26">
            <v>-2.7</v>
          </cell>
          <cell r="Q26">
            <v>-2.7</v>
          </cell>
          <cell r="R26">
            <v>-10.8</v>
          </cell>
          <cell r="S26">
            <v>-2.7</v>
          </cell>
          <cell r="T26">
            <v>-2.7</v>
          </cell>
          <cell r="U26">
            <v>-2.7</v>
          </cell>
          <cell r="V26">
            <v>-2.7</v>
          </cell>
          <cell r="W26">
            <v>-10.8</v>
          </cell>
          <cell r="X26">
            <v>-2.5</v>
          </cell>
          <cell r="Y26">
            <v>-2.5</v>
          </cell>
          <cell r="Z26">
            <v>-2.5</v>
          </cell>
          <cell r="AA26">
            <v>-2.5</v>
          </cell>
          <cell r="AB26">
            <v>-10</v>
          </cell>
          <cell r="AC26">
            <v>-2.5</v>
          </cell>
          <cell r="AD26">
            <v>-2.5</v>
          </cell>
          <cell r="AE26">
            <v>-2.6</v>
          </cell>
          <cell r="AF26">
            <v>-2.2000000000000002</v>
          </cell>
          <cell r="AG26">
            <v>-9.8000000000000007</v>
          </cell>
          <cell r="AH26">
            <v>-2.6</v>
          </cell>
          <cell r="AI26">
            <v>-2.6</v>
          </cell>
          <cell r="AJ26">
            <v>-2.4</v>
          </cell>
          <cell r="AK26">
            <v>-2.5</v>
          </cell>
          <cell r="AL26">
            <v>-10.1</v>
          </cell>
          <cell r="AM26">
            <v>-2.2999999999999998</v>
          </cell>
          <cell r="AN26">
            <v>-2.2000000000000002</v>
          </cell>
          <cell r="AO26">
            <v>-1.8</v>
          </cell>
          <cell r="AP26">
            <v>-2.2000000000000002</v>
          </cell>
          <cell r="AQ26">
            <v>-8.5</v>
          </cell>
          <cell r="AR26">
            <v>-2</v>
          </cell>
          <cell r="AS26">
            <v>-2.1</v>
          </cell>
          <cell r="AT26">
            <v>-2</v>
          </cell>
          <cell r="AU26">
            <v>-2</v>
          </cell>
          <cell r="AV26">
            <v>-8.1</v>
          </cell>
          <cell r="AW26">
            <v>-2.2000000000000002</v>
          </cell>
          <cell r="AX26">
            <v>-2.2000000000000002</v>
          </cell>
          <cell r="AY26">
            <v>-2.2000000000000002</v>
          </cell>
          <cell r="AZ26">
            <v>-2.5</v>
          </cell>
          <cell r="BA26">
            <v>-9.1</v>
          </cell>
        </row>
        <row r="27">
          <cell r="B27" t="str">
            <v xml:space="preserve">   2.5- Pasajes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-3.9</v>
          </cell>
          <cell r="J27">
            <v>-3.9</v>
          </cell>
          <cell r="K27">
            <v>-3.8</v>
          </cell>
          <cell r="L27">
            <v>-3.9</v>
          </cell>
          <cell r="M27">
            <v>-15.5</v>
          </cell>
          <cell r="N27">
            <v>-3.2</v>
          </cell>
          <cell r="O27">
            <v>-3.9</v>
          </cell>
          <cell r="P27">
            <v>-4.0999999999999996</v>
          </cell>
          <cell r="Q27">
            <v>-4.3</v>
          </cell>
          <cell r="R27">
            <v>-15.5</v>
          </cell>
          <cell r="S27">
            <v>-3.8</v>
          </cell>
          <cell r="T27">
            <v>-3.9</v>
          </cell>
          <cell r="U27">
            <v>-3.8</v>
          </cell>
          <cell r="V27">
            <v>-3.9</v>
          </cell>
          <cell r="W27">
            <v>-15.4</v>
          </cell>
          <cell r="X27">
            <v>-3.9</v>
          </cell>
          <cell r="Y27">
            <v>-3.8</v>
          </cell>
          <cell r="Z27">
            <v>-3.9</v>
          </cell>
          <cell r="AA27">
            <v>-3.9</v>
          </cell>
          <cell r="AB27">
            <v>-15.5</v>
          </cell>
          <cell r="AC27">
            <v>-4</v>
          </cell>
          <cell r="AD27">
            <v>-4</v>
          </cell>
          <cell r="AE27">
            <v>-4</v>
          </cell>
          <cell r="AF27">
            <v>-4</v>
          </cell>
          <cell r="AG27">
            <v>-16</v>
          </cell>
          <cell r="AH27">
            <v>-4.5</v>
          </cell>
          <cell r="AI27">
            <v>-4.5</v>
          </cell>
          <cell r="AJ27">
            <v>-5</v>
          </cell>
          <cell r="AK27">
            <v>-5</v>
          </cell>
          <cell r="AL27">
            <v>-19</v>
          </cell>
          <cell r="AM27">
            <v>-5</v>
          </cell>
          <cell r="AN27">
            <v>-4.9000000000000004</v>
          </cell>
          <cell r="AO27">
            <v>-5.5</v>
          </cell>
          <cell r="AP27">
            <v>-5.5</v>
          </cell>
          <cell r="AQ27">
            <v>-20.9</v>
          </cell>
          <cell r="AR27">
            <v>-5.5</v>
          </cell>
          <cell r="AS27">
            <v>-5.5</v>
          </cell>
          <cell r="AT27">
            <v>-6.4</v>
          </cell>
          <cell r="AU27">
            <v>-6.4</v>
          </cell>
          <cell r="AV27">
            <v>-23.8</v>
          </cell>
          <cell r="AW27">
            <v>-8.1999999999999993</v>
          </cell>
          <cell r="AX27">
            <v>-8.5</v>
          </cell>
          <cell r="AY27">
            <v>-9</v>
          </cell>
          <cell r="AZ27">
            <v>-10</v>
          </cell>
          <cell r="BA27">
            <v>-35.700000000000003</v>
          </cell>
        </row>
        <row r="28">
          <cell r="B28" t="str">
            <v xml:space="preserve">   2.6- Gastos Externos (incl. gastos consulares)</v>
          </cell>
          <cell r="D28">
            <v>-0.5</v>
          </cell>
          <cell r="E28">
            <v>-0.6</v>
          </cell>
          <cell r="F28">
            <v>-0.5</v>
          </cell>
          <cell r="G28">
            <v>-0.7</v>
          </cell>
          <cell r="H28">
            <v>-2.2999999999999998</v>
          </cell>
          <cell r="I28">
            <v>-2.2000000000000002</v>
          </cell>
          <cell r="J28">
            <v>-2.2999999999999998</v>
          </cell>
          <cell r="K28">
            <v>-2.2000000000000002</v>
          </cell>
          <cell r="L28">
            <v>-2.2000000000000002</v>
          </cell>
          <cell r="M28">
            <v>-8.9</v>
          </cell>
          <cell r="N28">
            <v>-1.5</v>
          </cell>
          <cell r="O28">
            <v>-1.5</v>
          </cell>
          <cell r="P28">
            <v>-1.5</v>
          </cell>
          <cell r="Q28">
            <v>-1.5</v>
          </cell>
          <cell r="R28">
            <v>-6</v>
          </cell>
          <cell r="S28">
            <v>-1.5</v>
          </cell>
          <cell r="T28">
            <v>-1.5</v>
          </cell>
          <cell r="U28">
            <v>-1.5</v>
          </cell>
          <cell r="V28">
            <v>-1.5</v>
          </cell>
          <cell r="W28">
            <v>-6</v>
          </cell>
          <cell r="X28">
            <v>-0.9</v>
          </cell>
          <cell r="Y28">
            <v>-0.9</v>
          </cell>
          <cell r="Z28">
            <v>-0.8</v>
          </cell>
          <cell r="AA28">
            <v>-0.9</v>
          </cell>
          <cell r="AB28">
            <v>-3.5</v>
          </cell>
          <cell r="AC28">
            <v>-0.9</v>
          </cell>
          <cell r="AD28">
            <v>-0.8</v>
          </cell>
          <cell r="AE28">
            <v>-0.8</v>
          </cell>
          <cell r="AF28">
            <v>-0.9</v>
          </cell>
          <cell r="AG28">
            <v>-3.4</v>
          </cell>
          <cell r="AH28">
            <v>-0.9</v>
          </cell>
          <cell r="AI28">
            <v>-0.9</v>
          </cell>
          <cell r="AJ28">
            <v>-0.9</v>
          </cell>
          <cell r="AK28">
            <v>-1</v>
          </cell>
          <cell r="AL28">
            <v>-3.7</v>
          </cell>
          <cell r="AM28">
            <v>-1.1000000000000001</v>
          </cell>
          <cell r="AN28">
            <v>-1</v>
          </cell>
          <cell r="AO28">
            <v>-1</v>
          </cell>
          <cell r="AP28">
            <v>-1.1000000000000001</v>
          </cell>
          <cell r="AQ28">
            <v>-4.2</v>
          </cell>
          <cell r="AR28">
            <v>-1.7</v>
          </cell>
          <cell r="AS28">
            <v>-1.6</v>
          </cell>
          <cell r="AT28">
            <v>-1.7</v>
          </cell>
          <cell r="AU28">
            <v>-1.7</v>
          </cell>
          <cell r="AV28">
            <v>-6.7</v>
          </cell>
          <cell r="AW28">
            <v>-2</v>
          </cell>
          <cell r="AX28">
            <v>-1.6</v>
          </cell>
          <cell r="AY28">
            <v>-1.7</v>
          </cell>
          <cell r="AZ28">
            <v>-1.6</v>
          </cell>
          <cell r="BA28">
            <v>-6.9</v>
          </cell>
        </row>
        <row r="29">
          <cell r="B29" t="str">
            <v xml:space="preserve">   2.7- Comunicaciones</v>
          </cell>
          <cell r="D29">
            <v>-1.3</v>
          </cell>
          <cell r="E29">
            <v>-0.8</v>
          </cell>
          <cell r="F29">
            <v>-0.2</v>
          </cell>
          <cell r="G29">
            <v>-1</v>
          </cell>
          <cell r="H29">
            <v>-3.3</v>
          </cell>
          <cell r="I29">
            <v>-0.6</v>
          </cell>
          <cell r="J29">
            <v>-0.4</v>
          </cell>
          <cell r="K29">
            <v>-0.1</v>
          </cell>
          <cell r="L29">
            <v>-0.5</v>
          </cell>
          <cell r="M29">
            <v>-1.6</v>
          </cell>
          <cell r="N29">
            <v>-0.5</v>
          </cell>
          <cell r="O29">
            <v>-0.6</v>
          </cell>
          <cell r="P29">
            <v>-0.9</v>
          </cell>
          <cell r="Q29">
            <v>-0.6</v>
          </cell>
          <cell r="R29">
            <v>-2.6</v>
          </cell>
          <cell r="S29">
            <v>-1.3</v>
          </cell>
          <cell r="T29">
            <v>-1</v>
          </cell>
          <cell r="U29">
            <v>-2.5</v>
          </cell>
          <cell r="V29">
            <v>-0.6</v>
          </cell>
          <cell r="W29">
            <v>-5.4</v>
          </cell>
          <cell r="X29">
            <v>-0.5</v>
          </cell>
          <cell r="Y29">
            <v>-0.9</v>
          </cell>
          <cell r="Z29">
            <v>-1.4</v>
          </cell>
          <cell r="AA29">
            <v>-1.5</v>
          </cell>
          <cell r="AB29">
            <v>-4.3</v>
          </cell>
          <cell r="AC29">
            <v>-1.5</v>
          </cell>
          <cell r="AD29">
            <v>-1</v>
          </cell>
          <cell r="AE29">
            <v>-0.8</v>
          </cell>
          <cell r="AF29">
            <v>-1.8</v>
          </cell>
          <cell r="AG29">
            <v>-5.0999999999999996</v>
          </cell>
          <cell r="AH29">
            <v>-1.1000000000000001</v>
          </cell>
          <cell r="AI29">
            <v>-0.7</v>
          </cell>
          <cell r="AJ29">
            <v>-0.5</v>
          </cell>
          <cell r="AK29">
            <v>-1.5</v>
          </cell>
          <cell r="AL29">
            <v>-3.8</v>
          </cell>
          <cell r="AM29">
            <v>-0.1</v>
          </cell>
          <cell r="AN29">
            <v>-0.9</v>
          </cell>
          <cell r="AO29">
            <v>-0.6</v>
          </cell>
          <cell r="AP29">
            <v>-1.7</v>
          </cell>
          <cell r="AQ29">
            <v>-3.3</v>
          </cell>
          <cell r="AR29">
            <v>-0.6</v>
          </cell>
          <cell r="AS29">
            <v>-0.9</v>
          </cell>
          <cell r="AT29">
            <v>-0.9</v>
          </cell>
          <cell r="AU29">
            <v>-0.9</v>
          </cell>
          <cell r="AV29">
            <v>-3.3</v>
          </cell>
          <cell r="AW29">
            <v>-0.6</v>
          </cell>
          <cell r="AX29">
            <v>-0.8</v>
          </cell>
          <cell r="AY29">
            <v>-0.7</v>
          </cell>
          <cell r="AZ29">
            <v>-0.8</v>
          </cell>
          <cell r="BA29">
            <v>-2.9</v>
          </cell>
        </row>
        <row r="30">
          <cell r="B30" t="str">
            <v xml:space="preserve">   2.8- Viajes</v>
          </cell>
          <cell r="D30">
            <v>-1</v>
          </cell>
          <cell r="E30">
            <v>-4.3</v>
          </cell>
          <cell r="F30">
            <v>-4.5999999999999996</v>
          </cell>
          <cell r="G30">
            <v>-4.8</v>
          </cell>
          <cell r="H30">
            <v>-14.7</v>
          </cell>
          <cell r="I30">
            <v>-2</v>
          </cell>
          <cell r="J30">
            <v>-8.1999999999999993</v>
          </cell>
          <cell r="K30">
            <v>-8.8000000000000007</v>
          </cell>
          <cell r="L30">
            <v>-9.1</v>
          </cell>
          <cell r="M30">
            <v>-28.1</v>
          </cell>
          <cell r="N30">
            <v>-7</v>
          </cell>
          <cell r="O30">
            <v>-7.8</v>
          </cell>
          <cell r="P30">
            <v>-7.9</v>
          </cell>
          <cell r="Q30">
            <v>-7.5</v>
          </cell>
          <cell r="R30">
            <v>-30.2</v>
          </cell>
          <cell r="S30">
            <v>-7.9</v>
          </cell>
          <cell r="T30">
            <v>-8</v>
          </cell>
          <cell r="U30">
            <v>-7.5</v>
          </cell>
          <cell r="V30">
            <v>-7.5</v>
          </cell>
          <cell r="W30">
            <v>-30.9</v>
          </cell>
          <cell r="X30">
            <v>-8.1</v>
          </cell>
          <cell r="Y30">
            <v>-7</v>
          </cell>
          <cell r="Z30">
            <v>-8</v>
          </cell>
          <cell r="AA30">
            <v>-7</v>
          </cell>
          <cell r="AB30">
            <v>-30.1</v>
          </cell>
          <cell r="AC30">
            <v>-10.1</v>
          </cell>
          <cell r="AD30">
            <v>-9.1</v>
          </cell>
          <cell r="AE30">
            <v>-9.9</v>
          </cell>
          <cell r="AF30">
            <v>-10.9</v>
          </cell>
          <cell r="AG30">
            <v>-40</v>
          </cell>
          <cell r="AH30">
            <v>-15.5</v>
          </cell>
          <cell r="AI30">
            <v>-12.5</v>
          </cell>
          <cell r="AJ30">
            <v>-15</v>
          </cell>
          <cell r="AK30">
            <v>-17</v>
          </cell>
          <cell r="AL30">
            <v>-60</v>
          </cell>
          <cell r="AM30">
            <v>-16.8</v>
          </cell>
          <cell r="AN30">
            <v>-13.5</v>
          </cell>
          <cell r="AO30">
            <v>-16.3</v>
          </cell>
          <cell r="AP30">
            <v>-18.399999999999999</v>
          </cell>
          <cell r="AQ30">
            <v>-65</v>
          </cell>
          <cell r="AR30">
            <v>-17.5</v>
          </cell>
          <cell r="AS30">
            <v>-17.5</v>
          </cell>
          <cell r="AT30">
            <v>-17.5</v>
          </cell>
          <cell r="AU30">
            <v>-17.5</v>
          </cell>
          <cell r="AV30">
            <v>-70</v>
          </cell>
          <cell r="AW30">
            <v>-22.9</v>
          </cell>
          <cell r="AX30">
            <v>-18.7</v>
          </cell>
          <cell r="AY30">
            <v>-19.2</v>
          </cell>
          <cell r="AZ30">
            <v>-17</v>
          </cell>
          <cell r="BA30">
            <v>-77.8</v>
          </cell>
        </row>
        <row r="32">
          <cell r="B32" t="str">
            <v>RENTA-SERVICIOS FACTORIALES</v>
          </cell>
          <cell r="X32">
            <v>-9.02</v>
          </cell>
          <cell r="Y32">
            <v>-14.44</v>
          </cell>
          <cell r="Z32">
            <v>-21.28</v>
          </cell>
          <cell r="AA32">
            <v>-5.16</v>
          </cell>
          <cell r="AB32">
            <v>-49.9</v>
          </cell>
          <cell r="AC32">
            <v>-6.18</v>
          </cell>
          <cell r="AD32">
            <v>-8.58</v>
          </cell>
          <cell r="AE32">
            <v>-54.34</v>
          </cell>
          <cell r="AF32">
            <v>-11.16</v>
          </cell>
          <cell r="AG32">
            <v>-80.260000000000005</v>
          </cell>
          <cell r="AH32">
            <v>-16.100000000000001</v>
          </cell>
          <cell r="AI32">
            <v>-21.86</v>
          </cell>
          <cell r="AJ32">
            <v>-20.98</v>
          </cell>
          <cell r="AK32">
            <v>-22.44</v>
          </cell>
          <cell r="AL32">
            <v>-81.38</v>
          </cell>
          <cell r="AM32">
            <v>-20.260000000000002</v>
          </cell>
          <cell r="AN32">
            <v>-20.68</v>
          </cell>
          <cell r="AO32">
            <v>-20.58</v>
          </cell>
          <cell r="AP32">
            <v>-20.48</v>
          </cell>
          <cell r="AQ32">
            <v>-82</v>
          </cell>
          <cell r="AR32">
            <v>-22</v>
          </cell>
          <cell r="AS32">
            <v>-22.16</v>
          </cell>
          <cell r="AT32">
            <v>-22.16</v>
          </cell>
          <cell r="AU32">
            <v>-22.56</v>
          </cell>
          <cell r="AV32">
            <v>-88.88</v>
          </cell>
          <cell r="AW32">
            <v>-21.66</v>
          </cell>
          <cell r="AX32">
            <v>-20.5</v>
          </cell>
          <cell r="AY32">
            <v>-23.46</v>
          </cell>
          <cell r="AZ32">
            <v>-25.68</v>
          </cell>
          <cell r="BA32">
            <v>-91.3</v>
          </cell>
        </row>
        <row r="34">
          <cell r="B34" t="str">
            <v>3.-INGRESOS</v>
          </cell>
          <cell r="D34">
            <v>3.1</v>
          </cell>
          <cell r="E34">
            <v>3</v>
          </cell>
          <cell r="F34">
            <v>3.4</v>
          </cell>
          <cell r="G34">
            <v>2.2999999999999998</v>
          </cell>
          <cell r="H34">
            <v>11.8</v>
          </cell>
          <cell r="I34">
            <v>1.7</v>
          </cell>
          <cell r="J34">
            <v>2.4</v>
          </cell>
          <cell r="K34">
            <v>3.2</v>
          </cell>
          <cell r="L34">
            <v>2.8</v>
          </cell>
          <cell r="M34">
            <v>10.1</v>
          </cell>
          <cell r="N34">
            <v>1.5</v>
          </cell>
          <cell r="O34">
            <v>1.8</v>
          </cell>
          <cell r="P34">
            <v>2.4</v>
          </cell>
          <cell r="Q34">
            <v>1.8</v>
          </cell>
          <cell r="R34">
            <v>7.5</v>
          </cell>
          <cell r="S34">
            <v>1.2</v>
          </cell>
          <cell r="T34">
            <v>1.2</v>
          </cell>
          <cell r="U34">
            <v>1.1000000000000001</v>
          </cell>
          <cell r="V34">
            <v>1.9</v>
          </cell>
          <cell r="W34">
            <v>5.4</v>
          </cell>
          <cell r="X34">
            <v>1.3</v>
          </cell>
          <cell r="Y34">
            <v>1.7</v>
          </cell>
          <cell r="Z34">
            <v>1.9</v>
          </cell>
          <cell r="AA34">
            <v>1.8</v>
          </cell>
          <cell r="AB34">
            <v>6.7</v>
          </cell>
          <cell r="AC34">
            <v>1.9</v>
          </cell>
          <cell r="AD34">
            <v>1.7</v>
          </cell>
          <cell r="AE34">
            <v>1.9</v>
          </cell>
          <cell r="AF34">
            <v>1.7</v>
          </cell>
          <cell r="AG34">
            <v>7.2</v>
          </cell>
          <cell r="AH34">
            <v>2.4</v>
          </cell>
          <cell r="AI34">
            <v>2.8</v>
          </cell>
          <cell r="AJ34">
            <v>2.7</v>
          </cell>
          <cell r="AK34">
            <v>2.6</v>
          </cell>
          <cell r="AL34">
            <v>10.5</v>
          </cell>
          <cell r="AM34">
            <v>2.6</v>
          </cell>
          <cell r="AN34">
            <v>4.0999999999999996</v>
          </cell>
          <cell r="AO34">
            <v>3.8</v>
          </cell>
          <cell r="AP34">
            <v>4.2</v>
          </cell>
          <cell r="AQ34">
            <v>14.7</v>
          </cell>
          <cell r="AR34">
            <v>7.1</v>
          </cell>
          <cell r="AS34">
            <v>6.8</v>
          </cell>
          <cell r="AT34">
            <v>6.4</v>
          </cell>
          <cell r="AU34">
            <v>5.7</v>
          </cell>
          <cell r="AV34">
            <v>26</v>
          </cell>
          <cell r="AW34">
            <v>7.2</v>
          </cell>
          <cell r="AX34">
            <v>7</v>
          </cell>
          <cell r="AY34">
            <v>8.4</v>
          </cell>
          <cell r="AZ34">
            <v>8.1</v>
          </cell>
          <cell r="BA34">
            <v>30.7</v>
          </cell>
        </row>
        <row r="35">
          <cell r="B35" t="str">
            <v xml:space="preserve">   3.1- Retribucion de Invers.</v>
          </cell>
          <cell r="D35">
            <v>3.1</v>
          </cell>
          <cell r="E35">
            <v>3</v>
          </cell>
          <cell r="F35">
            <v>3.4</v>
          </cell>
          <cell r="G35">
            <v>2.2999999999999998</v>
          </cell>
          <cell r="H35">
            <v>11.8</v>
          </cell>
          <cell r="I35">
            <v>1.7</v>
          </cell>
          <cell r="J35">
            <v>2.4</v>
          </cell>
          <cell r="K35">
            <v>3.2</v>
          </cell>
          <cell r="L35">
            <v>2.8</v>
          </cell>
          <cell r="M35">
            <v>10.1</v>
          </cell>
          <cell r="N35">
            <v>1.5</v>
          </cell>
          <cell r="O35">
            <v>1.8</v>
          </cell>
          <cell r="P35">
            <v>2.4</v>
          </cell>
          <cell r="Q35">
            <v>1.8</v>
          </cell>
          <cell r="R35">
            <v>7.5</v>
          </cell>
          <cell r="S35">
            <v>1.2</v>
          </cell>
          <cell r="T35">
            <v>1.2</v>
          </cell>
          <cell r="U35">
            <v>1.1000000000000001</v>
          </cell>
          <cell r="V35">
            <v>1.9</v>
          </cell>
          <cell r="W35">
            <v>5.4</v>
          </cell>
          <cell r="X35">
            <v>1.3</v>
          </cell>
          <cell r="Y35">
            <v>1.7</v>
          </cell>
          <cell r="Z35">
            <v>1.9</v>
          </cell>
          <cell r="AA35">
            <v>1.8</v>
          </cell>
          <cell r="AB35">
            <v>6.7</v>
          </cell>
          <cell r="AC35">
            <v>1.9</v>
          </cell>
          <cell r="AD35">
            <v>1.7</v>
          </cell>
          <cell r="AE35">
            <v>1.9</v>
          </cell>
          <cell r="AF35">
            <v>1.7</v>
          </cell>
          <cell r="AG35">
            <v>7.2</v>
          </cell>
          <cell r="AH35">
            <v>2.4</v>
          </cell>
          <cell r="AI35">
            <v>2.8</v>
          </cell>
          <cell r="AJ35">
            <v>2.7</v>
          </cell>
          <cell r="AK35">
            <v>2.6</v>
          </cell>
          <cell r="AL35">
            <v>10.5</v>
          </cell>
          <cell r="AM35">
            <v>2.6</v>
          </cell>
          <cell r="AN35">
            <v>4.0999999999999996</v>
          </cell>
          <cell r="AO35">
            <v>3.8</v>
          </cell>
          <cell r="AP35">
            <v>4.2</v>
          </cell>
          <cell r="AQ35">
            <v>14.7</v>
          </cell>
          <cell r="AR35">
            <v>7.1</v>
          </cell>
          <cell r="AS35">
            <v>6.8</v>
          </cell>
          <cell r="AT35">
            <v>6.4</v>
          </cell>
          <cell r="AU35">
            <v>5.7</v>
          </cell>
          <cell r="AV35">
            <v>26</v>
          </cell>
          <cell r="AW35">
            <v>7.2</v>
          </cell>
          <cell r="AX35">
            <v>7</v>
          </cell>
          <cell r="AY35">
            <v>8.4</v>
          </cell>
          <cell r="AZ35">
            <v>8.1</v>
          </cell>
          <cell r="BA35">
            <v>30.7</v>
          </cell>
        </row>
        <row r="37">
          <cell r="B37" t="str">
            <v>4.-EGRESOS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-3</v>
          </cell>
          <cell r="K37">
            <v>-3</v>
          </cell>
          <cell r="L37">
            <v>-3</v>
          </cell>
          <cell r="M37">
            <v>-12</v>
          </cell>
          <cell r="N37">
            <v>-3.1</v>
          </cell>
          <cell r="O37">
            <v>-3.1</v>
          </cell>
          <cell r="P37">
            <v>-3.2</v>
          </cell>
          <cell r="Q37">
            <v>-3.2</v>
          </cell>
          <cell r="R37">
            <v>-12.6</v>
          </cell>
          <cell r="S37">
            <v>-2.9</v>
          </cell>
          <cell r="T37">
            <v>-3</v>
          </cell>
          <cell r="U37">
            <v>-3.2</v>
          </cell>
          <cell r="V37">
            <v>-3.5</v>
          </cell>
          <cell r="W37">
            <v>-12.6</v>
          </cell>
          <cell r="X37">
            <v>-3.6</v>
          </cell>
          <cell r="Y37">
            <v>-3.8</v>
          </cell>
          <cell r="Z37">
            <v>-4.2</v>
          </cell>
          <cell r="AA37">
            <v>-5.0999999999999996</v>
          </cell>
          <cell r="AB37">
            <v>-16.7</v>
          </cell>
          <cell r="AC37">
            <v>-6.2</v>
          </cell>
          <cell r="AD37">
            <v>-6.9</v>
          </cell>
          <cell r="AE37">
            <v>-7.9</v>
          </cell>
          <cell r="AF37">
            <v>-7.5</v>
          </cell>
          <cell r="AG37">
            <v>-28.5</v>
          </cell>
          <cell r="AH37">
            <v>-10.4</v>
          </cell>
          <cell r="AI37">
            <v>-11.4</v>
          </cell>
          <cell r="AJ37">
            <v>-12.6</v>
          </cell>
          <cell r="AK37">
            <v>-10.6</v>
          </cell>
          <cell r="AL37">
            <v>-45</v>
          </cell>
          <cell r="AM37">
            <v>-12.5</v>
          </cell>
          <cell r="AN37">
            <v>-13.4</v>
          </cell>
          <cell r="AO37">
            <v>-14.2</v>
          </cell>
          <cell r="AP37">
            <v>-13.3</v>
          </cell>
          <cell r="AQ37">
            <v>-53.4</v>
          </cell>
          <cell r="AR37">
            <v>-11.8</v>
          </cell>
          <cell r="AS37">
            <v>-14.3</v>
          </cell>
          <cell r="AT37">
            <v>-14.8</v>
          </cell>
          <cell r="AU37">
            <v>-17.3</v>
          </cell>
          <cell r="AV37">
            <v>-58.2</v>
          </cell>
          <cell r="AW37">
            <v>-14.9</v>
          </cell>
          <cell r="AX37">
            <v>-15.5</v>
          </cell>
          <cell r="AY37">
            <v>-16.7</v>
          </cell>
          <cell r="AZ37">
            <v>-15.2</v>
          </cell>
          <cell r="BA37">
            <v>-62.3</v>
          </cell>
        </row>
        <row r="38">
          <cell r="B38" t="str">
            <v xml:space="preserve">   4.1- Renta Privada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-3</v>
          </cell>
          <cell r="K38">
            <v>-3</v>
          </cell>
          <cell r="L38">
            <v>-3</v>
          </cell>
          <cell r="M38">
            <v>-12</v>
          </cell>
          <cell r="N38">
            <v>-3.1</v>
          </cell>
          <cell r="O38">
            <v>-3.1</v>
          </cell>
          <cell r="P38">
            <v>-3.2</v>
          </cell>
          <cell r="Q38">
            <v>-3.2</v>
          </cell>
          <cell r="R38">
            <v>-12.6</v>
          </cell>
          <cell r="S38">
            <v>-2.9</v>
          </cell>
          <cell r="T38">
            <v>-3</v>
          </cell>
          <cell r="U38">
            <v>-3.2</v>
          </cell>
          <cell r="V38">
            <v>-3.5</v>
          </cell>
          <cell r="W38">
            <v>-12.6</v>
          </cell>
          <cell r="X38">
            <v>-3.6</v>
          </cell>
          <cell r="Y38">
            <v>-3.8</v>
          </cell>
          <cell r="Z38">
            <v>-4.2</v>
          </cell>
          <cell r="AA38">
            <v>-5.0999999999999996</v>
          </cell>
          <cell r="AB38">
            <v>-16.7</v>
          </cell>
          <cell r="AC38">
            <v>-6.2</v>
          </cell>
          <cell r="AD38">
            <v>-6.9</v>
          </cell>
          <cell r="AE38">
            <v>-7.9</v>
          </cell>
          <cell r="AF38">
            <v>-7.5</v>
          </cell>
          <cell r="AG38">
            <v>-28.5</v>
          </cell>
          <cell r="AH38">
            <v>-10.4</v>
          </cell>
          <cell r="AI38">
            <v>-11.4</v>
          </cell>
          <cell r="AJ38">
            <v>-12.6</v>
          </cell>
          <cell r="AK38">
            <v>-10.6</v>
          </cell>
          <cell r="AL38">
            <v>-45</v>
          </cell>
          <cell r="AM38">
            <v>-12.5</v>
          </cell>
          <cell r="AN38">
            <v>-13.4</v>
          </cell>
          <cell r="AO38">
            <v>-14.2</v>
          </cell>
          <cell r="AP38">
            <v>-13.3</v>
          </cell>
          <cell r="AQ38">
            <v>-53.4</v>
          </cell>
          <cell r="AR38">
            <v>-11.8</v>
          </cell>
          <cell r="AS38">
            <v>-14.3</v>
          </cell>
          <cell r="AT38">
            <v>-14.8</v>
          </cell>
          <cell r="AU38">
            <v>-17.3</v>
          </cell>
          <cell r="AV38">
            <v>-58.2</v>
          </cell>
          <cell r="AW38">
            <v>-14.9</v>
          </cell>
          <cell r="AX38">
            <v>-15.5</v>
          </cell>
          <cell r="AY38">
            <v>-16.7</v>
          </cell>
          <cell r="AZ38">
            <v>-15.2</v>
          </cell>
          <cell r="BA38">
            <v>-62.3</v>
          </cell>
        </row>
        <row r="39">
          <cell r="B39" t="str">
            <v xml:space="preserve">   4.2- Renta Zona Franca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I"/>
      <sheetName val="AE"/>
      <sheetName val="AJUSTES"/>
      <sheetName val="VERIF"/>
      <sheetName val="DATOS"/>
      <sheetName val="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  <sheetName val="BAL. PAG 90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  <sheetName val="Exogenous_US$"/>
      <sheetName val="Assumptions_In-Out"/>
      <sheetName val="S-I_balance"/>
      <sheetName val="S-I_Prog_;_Est_"/>
      <sheetName val="Exchange_Rates"/>
      <sheetName val="Selected_Indicators"/>
      <sheetName val="Annual_Meetings_table"/>
      <sheetName val="Fin_Q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Mensual"/>
      <sheetName val="V-6 (2)"/>
      <sheetName val="V-6"/>
      <sheetName val="Cuadro V-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  <sheetName val="J(Priv.Cap)"/>
      <sheetName val="Control"/>
      <sheetName val="CPI_A"/>
      <sheetName val="IN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  <sheetName val="fondo promedio"/>
      <sheetName val="PONDRAMA"/>
      <sheetName val="GRÁFICO DE FONDO POR AFILIADO"/>
      <sheetName val="Diario"/>
      <sheetName val="Tables_11-14"/>
      <sheetName val="Tables_34-38"/>
      <sheetName val="Table_39"/>
      <sheetName val="Table_40"/>
      <sheetName val="Table_41"/>
      <sheetName val="Table_42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  <sheetName val="C"/>
      <sheetName val="D"/>
      <sheetName val="F"/>
      <sheetName val="B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  <sheetName val="Tables 34-38"/>
      <sheetName val="Barras apiladas"/>
      <sheetName val="Current"/>
      <sheetName val="graf 1"/>
      <sheetName val="SVI table"/>
      <sheetName val="DMX Metadata Values"/>
      <sheetName val="VALIDACIÓN"/>
      <sheetName val="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  <sheetName val="BOP"/>
      <sheetName val="Assump"/>
      <sheetName val="Last"/>
      <sheetName val="Fax a enviar"/>
      <sheetName val="PIB_EN_CORR"/>
      <sheetName val="Cuadro_I-5_94-00"/>
      <sheetName val="Table_8"/>
      <sheetName val="A Previous Data"/>
      <sheetName val="Current"/>
      <sheetName val="Main"/>
      <sheetName val="AMB"/>
      <sheetName val="Read Me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  <sheetName val="CBBS"/>
      <sheetName val="DMBdeposit"/>
      <sheetName val="Tab_1&amp;2&amp;3&amp;20&amp;21"/>
      <sheetName val="Tab_6"/>
      <sheetName val="Tab_4&amp;22&amp;23&amp;24"/>
      <sheetName val="Tab_5&amp;25"/>
      <sheetName val="Tab_26"/>
      <sheetName val="Tab_27"/>
      <sheetName val="Tab_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  <sheetName val="exports"/>
      <sheetName val="EMBI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  <sheetName val="WEO Q-4"/>
      <sheetName val="ex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  <sheetName val="CODE LIST"/>
      <sheetName val="Check_Interest"/>
      <sheetName val="G(Disb_)"/>
      <sheetName val="Debt_scenario"/>
      <sheetName val="J(Priv_Cap)"/>
      <sheetName val="J(Fin__account)"/>
      <sheetName val="Base_de_Datos_Proyecciones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  <sheetName val="J(Priv.Cap)"/>
      <sheetName val="exports"/>
      <sheetName val="Base de Datos Proyecciones"/>
      <sheetName val="NA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  <sheetName val="ITCER Y GRAFICOS"/>
      <sheetName val="Sheet4"/>
      <sheetName val="GRAF_1"/>
      <sheetName val="PIB_por_act"/>
      <sheetName val="PIB_gasto1"/>
      <sheetName val="PIB_gasto"/>
      <sheetName val="PIB_PRODUCC"/>
      <sheetName val="SNF_Córd"/>
      <sheetName val="SNF_Córd_94"/>
      <sheetName val="Supuestos_"/>
      <sheetName val="PIB_PROD_94-2005"/>
      <sheetName val="PIB_ACT_94-2005"/>
      <sheetName val="PIB_PRODUCCION"/>
      <sheetName val="X_Córd_"/>
      <sheetName val="X_Córd_94"/>
      <sheetName val="M_Cif_Córd"/>
      <sheetName val="M_Cif_Córd_94_"/>
      <sheetName val="J(Priv_Cap)"/>
      <sheetName val="BOP_10C"/>
      <sheetName val="TP_10C"/>
      <sheetName val="H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Supuestos de Trabajo</v>
          </cell>
        </row>
        <row r="4">
          <cell r="B4" t="str">
            <v>PIB real</v>
          </cell>
          <cell r="D4" t="str">
            <v>PIB nominal</v>
          </cell>
          <cell r="F4" t="str">
            <v xml:space="preserve">Deflactor </v>
          </cell>
          <cell r="G4" t="str">
            <v>Tasa de inflación</v>
          </cell>
          <cell r="I4" t="str">
            <v>Devaluación</v>
          </cell>
        </row>
        <row r="5">
          <cell r="A5" t="str">
            <v>Años</v>
          </cell>
          <cell r="B5" t="str">
            <v>Millones de C$</v>
          </cell>
          <cell r="C5" t="str">
            <v>Tasas</v>
          </cell>
          <cell r="D5" t="str">
            <v>Millones de C$</v>
          </cell>
          <cell r="E5" t="str">
            <v>Tasas</v>
          </cell>
          <cell r="F5" t="str">
            <v>PIB</v>
          </cell>
          <cell r="G5" t="str">
            <v>Promedio</v>
          </cell>
          <cell r="H5" t="str">
            <v>Acumulada</v>
          </cell>
          <cell r="I5" t="str">
            <v>Nominal</v>
          </cell>
        </row>
        <row r="7">
          <cell r="A7">
            <v>1994</v>
          </cell>
          <cell r="B7">
            <v>20008.374001335684</v>
          </cell>
          <cell r="D7">
            <v>20008.374001335687</v>
          </cell>
          <cell r="G7">
            <v>7.78</v>
          </cell>
          <cell r="H7">
            <v>12.41</v>
          </cell>
        </row>
        <row r="9">
          <cell r="A9">
            <v>1995</v>
          </cell>
          <cell r="B9">
            <v>21191.250647268003</v>
          </cell>
          <cell r="C9">
            <v>5.9119079134234198</v>
          </cell>
          <cell r="D9">
            <v>24029.327854385745</v>
          </cell>
          <cell r="E9">
            <v>20.09635492010311</v>
          </cell>
          <cell r="F9">
            <v>13.392683869196858</v>
          </cell>
          <cell r="G9">
            <v>10.94</v>
          </cell>
          <cell r="H9">
            <v>11.12</v>
          </cell>
          <cell r="I9">
            <v>11.999943754657806</v>
          </cell>
        </row>
        <row r="11">
          <cell r="A11">
            <v>1996</v>
          </cell>
          <cell r="B11">
            <v>22535.680426476218</v>
          </cell>
          <cell r="C11">
            <v>6.344268215153881</v>
          </cell>
          <cell r="D11">
            <v>28008.719909739211</v>
          </cell>
          <cell r="E11">
            <v>16.560563322736321</v>
          </cell>
          <cell r="F11">
            <v>9.6068131165405219</v>
          </cell>
          <cell r="G11">
            <v>11.62</v>
          </cell>
          <cell r="H11">
            <v>12.1</v>
          </cell>
          <cell r="I11">
            <v>12.033747222257091</v>
          </cell>
        </row>
        <row r="13">
          <cell r="A13" t="str">
            <v xml:space="preserve">1997 </v>
          </cell>
          <cell r="B13">
            <v>23429.592218663431</v>
          </cell>
          <cell r="C13">
            <v>3.966650996421639</v>
          </cell>
          <cell r="D13">
            <v>31967.052927063567</v>
          </cell>
          <cell r="E13">
            <v>14.132502413821356</v>
          </cell>
          <cell r="F13">
            <v>9.7779925773983081</v>
          </cell>
          <cell r="G13">
            <v>9.2200000000000006</v>
          </cell>
          <cell r="H13">
            <v>7.25</v>
          </cell>
          <cell r="I13">
            <v>11.999641400331697</v>
          </cell>
        </row>
        <row r="15">
          <cell r="A15" t="str">
            <v>1998</v>
          </cell>
          <cell r="B15">
            <v>24299.224040699293</v>
          </cell>
          <cell r="C15">
            <v>3.7116814237301732</v>
          </cell>
          <cell r="D15">
            <v>37804.512372411584</v>
          </cell>
          <cell r="E15">
            <v>18.260862077798777</v>
          </cell>
          <cell r="F15">
            <v>14.028487875561169</v>
          </cell>
          <cell r="G15">
            <v>13.04</v>
          </cell>
          <cell r="H15">
            <v>18.46</v>
          </cell>
          <cell r="I15">
            <v>12.000720403425902</v>
          </cell>
        </row>
        <row r="17">
          <cell r="A17" t="str">
            <v xml:space="preserve">1999 </v>
          </cell>
          <cell r="B17">
            <v>26008.910287521474</v>
          </cell>
          <cell r="C17">
            <v>7.0359705476956469</v>
          </cell>
          <cell r="D17">
            <v>44197.769391878566</v>
          </cell>
          <cell r="E17">
            <v>16.911359565988104</v>
          </cell>
          <cell r="F17">
            <v>9.2262339172156658</v>
          </cell>
          <cell r="G17">
            <v>11.21</v>
          </cell>
          <cell r="H17">
            <v>7.19</v>
          </cell>
          <cell r="I17">
            <v>10.045228739493012</v>
          </cell>
        </row>
        <row r="19">
          <cell r="A19" t="str">
            <v>2000 a/</v>
          </cell>
          <cell r="B19">
            <v>27094.595467306757</v>
          </cell>
          <cell r="C19">
            <v>4.1742816895568691</v>
          </cell>
          <cell r="D19">
            <v>50144.635193948394</v>
          </cell>
          <cell r="E19">
            <v>13.455126545735997</v>
          </cell>
          <cell r="F19">
            <v>8.9089597793785344</v>
          </cell>
          <cell r="G19">
            <v>11.55</v>
          </cell>
          <cell r="H19">
            <v>9.8699999999999992</v>
          </cell>
          <cell r="I19">
            <v>6.0000000000008242</v>
          </cell>
        </row>
        <row r="21">
          <cell r="A21" t="str">
            <v>2001 b/</v>
          </cell>
          <cell r="B21">
            <v>27898.085558778675</v>
          </cell>
          <cell r="C21">
            <v>2.9654994939541934</v>
          </cell>
          <cell r="D21">
            <v>53653.489399441358</v>
          </cell>
          <cell r="E21">
            <v>6.9974668115970751</v>
          </cell>
          <cell r="F21">
            <v>3.9158430129109689</v>
          </cell>
          <cell r="G21">
            <v>7.35</v>
          </cell>
          <cell r="H21">
            <v>4.6500000000000004</v>
          </cell>
          <cell r="I21">
            <v>6.0000775456825437</v>
          </cell>
        </row>
        <row r="23">
          <cell r="A23" t="str">
            <v>2002 c/</v>
          </cell>
          <cell r="B23">
            <v>28181.926969802837</v>
          </cell>
          <cell r="C23">
            <v>1.0174225411494042</v>
          </cell>
          <cell r="D23">
            <v>57051.277720178427</v>
          </cell>
          <cell r="E23">
            <v>6.3328375447141871</v>
          </cell>
          <cell r="F23">
            <v>5.2618794558924264</v>
          </cell>
          <cell r="G23">
            <v>3.99</v>
          </cell>
          <cell r="H23">
            <v>3.99</v>
          </cell>
          <cell r="I23">
            <v>5.9999999999960352</v>
          </cell>
        </row>
        <row r="25">
          <cell r="A25" t="str">
            <v>2003 c/</v>
          </cell>
          <cell r="B25">
            <v>28817.662541470054</v>
          </cell>
          <cell r="C25">
            <v>2.2558271914777661</v>
          </cell>
          <cell r="D25">
            <v>61926.599543730736</v>
          </cell>
          <cell r="E25">
            <v>8.545508564180615</v>
          </cell>
          <cell r="F25">
            <v>6.1509270869475046</v>
          </cell>
          <cell r="G25">
            <v>5.2</v>
          </cell>
          <cell r="H25">
            <v>5.9999999595594602</v>
          </cell>
          <cell r="I25">
            <v>6</v>
          </cell>
        </row>
        <row r="27">
          <cell r="A27" t="str">
            <v>2004 c/</v>
          </cell>
          <cell r="B27">
            <v>29877.617198093187</v>
          </cell>
          <cell r="C27">
            <v>3.678142372226767</v>
          </cell>
          <cell r="D27">
            <v>68077.095247719335</v>
          </cell>
          <cell r="E27">
            <v>9.9319125372697048</v>
          </cell>
          <cell r="F27">
            <v>6.0319080010042541</v>
          </cell>
          <cell r="G27">
            <v>5.19</v>
          </cell>
          <cell r="H27">
            <v>4.999999661038899</v>
          </cell>
          <cell r="I27">
            <v>5</v>
          </cell>
        </row>
        <row r="29">
          <cell r="A29" t="str">
            <v>2005 c/</v>
          </cell>
          <cell r="B29">
            <v>31062.86215449659</v>
          </cell>
          <cell r="C29">
            <v>3.9669996055744505</v>
          </cell>
          <cell r="D29">
            <v>73949.799079423319</v>
          </cell>
          <cell r="E29">
            <v>8.626548783161736</v>
          </cell>
          <cell r="F29">
            <v>4.4817578609217037</v>
          </cell>
          <cell r="G29">
            <v>4.7300000000000004</v>
          </cell>
          <cell r="H29">
            <v>4.5</v>
          </cell>
          <cell r="I29">
            <v>4</v>
          </cell>
        </row>
        <row r="31">
          <cell r="A31" t="str">
            <v>2006 c/</v>
          </cell>
          <cell r="B31">
            <v>32460.690951448934</v>
          </cell>
          <cell r="C31">
            <v>4.4999999999999929</v>
          </cell>
          <cell r="D31">
            <v>79947.689427242774</v>
          </cell>
          <cell r="E31">
            <v>8.1107594915540204</v>
          </cell>
          <cell r="F31">
            <v>3.4552722407215555</v>
          </cell>
          <cell r="G31">
            <v>4.2300000000000004</v>
          </cell>
          <cell r="H31">
            <v>4</v>
          </cell>
          <cell r="I31">
            <v>3</v>
          </cell>
        </row>
        <row r="33">
          <cell r="A33" t="str">
            <v>2007 c/</v>
          </cell>
          <cell r="B33">
            <v>34083.725499021384</v>
          </cell>
          <cell r="C33">
            <v>5</v>
          </cell>
          <cell r="D33">
            <v>86235.291747584459</v>
          </cell>
          <cell r="E33">
            <v>7.8646454517785402</v>
          </cell>
          <cell r="F33">
            <v>2.7282337635986096</v>
          </cell>
          <cell r="G33">
            <v>3.46</v>
          </cell>
          <cell r="H33">
            <v>3</v>
          </cell>
          <cell r="I33">
            <v>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>
        <row r="18">
          <cell r="A18" t="str">
            <v xml:space="preserve">  Export. Bienes fob</v>
          </cell>
        </row>
      </sheetData>
      <sheetData sheetId="49"/>
      <sheetData sheetId="50">
        <row r="3">
          <cell r="A3" t="str">
            <v>Supuestos de Trabajo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  <sheetName val="tab 14"/>
      <sheetName val="calculos3"/>
      <sheetName val="tab 3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  <sheetName val="Check_Interest"/>
      <sheetName val="G(Disb_)"/>
      <sheetName val="Debt_scenario"/>
      <sheetName val="J(Priv_Cap)"/>
      <sheetName val="J(Fin__account)"/>
      <sheetName val="SNF_Córd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Q1"/>
      <sheetName val="EJECUTIVO"/>
      <sheetName val="SUPUESTOS"/>
      <sheetName val="SFISCAL-MOD"/>
      <sheetName val="Q6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e Nacional"/>
      <sheetName val="Indice de Managua"/>
      <sheetName val="Indice Resto del País"/>
      <sheetName val="Encadenamiento Mga"/>
      <sheetName val="BD Semanal Nacional"/>
      <sheetName val="BD Semanal Managua"/>
      <sheetName val="BD Semanal Resto del País"/>
      <sheetName val="Gráfico No. 1 Managua"/>
      <sheetName val="Gráf No. 1 Mga (Serie Orig)"/>
      <sheetName val="Gráfico No. 2 Managua"/>
      <sheetName val="Cuadro Salida Managua"/>
      <sheetName val="Cuadro Salida Mga (Original)"/>
      <sheetName val="Datos"/>
      <sheetName val="Gráf Inf Acum"/>
      <sheetName val="Gráfico No.1 Nacional"/>
      <sheetName val="Gráfico No. 2 Resto del País"/>
      <sheetName val="Cuadro Salida Nac y Resto"/>
      <sheetName val="Cuadro Salida Nacional"/>
      <sheetName val="Cuadro Salida Resto del País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5">
          <cell r="C5">
            <v>7.959343527964208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 refreshError="1">
        <row r="4">
          <cell r="C4">
            <v>17.230164869979546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  <sheetName val="PONDRAMA"/>
      <sheetName val="Q2"/>
      <sheetName val="Importacion Anual"/>
      <sheetName val="E"/>
      <sheetName val="normal"/>
      <sheetName val="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Marginal_base94"/>
      <sheetName val="Marginal_base98"/>
      <sheetName val="enlace"/>
      <sheetName val="varipi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  <sheetName val="Output"/>
      <sheetName val="POND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  <sheetName val="IMAE_TC_Y_ACELERACION"/>
      <sheetName val="Summary"/>
      <sheetName val="Output data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  <sheetName val="Output_1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 t="str">
            <v/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  <row r="219">
          <cell r="F219" t="str">
            <v>(As a percentage of Multilateral Transfers)</v>
          </cell>
        </row>
        <row r="221">
          <cell r="B221" t="str">
            <v>Total</v>
          </cell>
          <cell r="E221">
            <v>1.0000000000000002</v>
          </cell>
          <cell r="F221">
            <v>0.99999999999999989</v>
          </cell>
          <cell r="G221">
            <v>1</v>
          </cell>
          <cell r="H221">
            <v>1</v>
          </cell>
        </row>
        <row r="223">
          <cell r="B223" t="str">
            <v xml:space="preserve">    ACNUR</v>
          </cell>
          <cell r="E223">
            <v>0.1640926640926641</v>
          </cell>
          <cell r="F223">
            <v>0.12242268041237114</v>
          </cell>
          <cell r="G223">
            <v>0</v>
          </cell>
          <cell r="H223">
            <v>0</v>
          </cell>
        </row>
        <row r="224">
          <cell r="B224" t="str">
            <v xml:space="preserve">    AIEA</v>
          </cell>
          <cell r="E224">
            <v>3.8610038610038615E-3</v>
          </cell>
          <cell r="F224">
            <v>2.5773195876288664E-3</v>
          </cell>
          <cell r="G224">
            <v>0</v>
          </cell>
          <cell r="H224">
            <v>1.4388489208633094E-2</v>
          </cell>
        </row>
        <row r="225">
          <cell r="B225" t="str">
            <v xml:space="preserve">    BCIE</v>
          </cell>
          <cell r="E225">
            <v>3.8610038610038615E-3</v>
          </cell>
          <cell r="F225">
            <v>7.7319587628865982E-3</v>
          </cell>
          <cell r="G225">
            <v>0</v>
          </cell>
          <cell r="H225">
            <v>0</v>
          </cell>
        </row>
        <row r="226">
          <cell r="B226" t="str">
            <v xml:space="preserve">    BID</v>
          </cell>
          <cell r="E226">
            <v>7.7220077220077231E-3</v>
          </cell>
          <cell r="F226">
            <v>4.7680412371134025E-2</v>
          </cell>
          <cell r="G226">
            <v>0</v>
          </cell>
          <cell r="H226">
            <v>2.8776978417266189E-2</v>
          </cell>
        </row>
        <row r="227">
          <cell r="B227" t="str">
            <v xml:space="preserve">    CARE</v>
          </cell>
          <cell r="E227">
            <v>0</v>
          </cell>
          <cell r="F227">
            <v>2.5773195876288664E-3</v>
          </cell>
          <cell r="G227">
            <v>0</v>
          </cell>
          <cell r="H227">
            <v>0</v>
          </cell>
        </row>
        <row r="228">
          <cell r="B228" t="str">
            <v xml:space="preserve">    CATIE</v>
          </cell>
          <cell r="E228">
            <v>2.3166023166023165E-2</v>
          </cell>
          <cell r="F228">
            <v>1.1597938144329897E-2</v>
          </cell>
          <cell r="G228">
            <v>0</v>
          </cell>
          <cell r="H228">
            <v>0</v>
          </cell>
        </row>
        <row r="229">
          <cell r="B229" t="str">
            <v xml:space="preserve">    CEE</v>
          </cell>
          <cell r="E229">
            <v>4.2471042471042476E-2</v>
          </cell>
          <cell r="F229">
            <v>0.28737113402061859</v>
          </cell>
          <cell r="G229">
            <v>0.22857142857142859</v>
          </cell>
          <cell r="H229">
            <v>0.28237410071942443</v>
          </cell>
        </row>
        <row r="230">
          <cell r="B230" t="str">
            <v xml:space="preserve">    FAO</v>
          </cell>
          <cell r="E230">
            <v>4.8262548262548263E-2</v>
          </cell>
          <cell r="F230">
            <v>1.9329896907216496E-2</v>
          </cell>
          <cell r="G230">
            <v>0</v>
          </cell>
          <cell r="H230">
            <v>1.618705035971223E-2</v>
          </cell>
        </row>
        <row r="231">
          <cell r="B231" t="str">
            <v xml:space="preserve">    HABITAT</v>
          </cell>
          <cell r="E231">
            <v>3.8610038610038615E-3</v>
          </cell>
          <cell r="F231">
            <v>0</v>
          </cell>
          <cell r="G231">
            <v>0</v>
          </cell>
          <cell r="H231">
            <v>0</v>
          </cell>
        </row>
        <row r="232">
          <cell r="B232" t="str">
            <v xml:space="preserve">    IICA</v>
          </cell>
          <cell r="E232">
            <v>3.8610038610038615E-3</v>
          </cell>
          <cell r="F232">
            <v>0</v>
          </cell>
          <cell r="G232">
            <v>0</v>
          </cell>
          <cell r="H232">
            <v>0</v>
          </cell>
        </row>
        <row r="233">
          <cell r="B233" t="str">
            <v xml:space="preserve">    OEA</v>
          </cell>
          <cell r="E233">
            <v>1.5444015444015446E-2</v>
          </cell>
          <cell r="F233">
            <v>0</v>
          </cell>
          <cell r="G233">
            <v>0</v>
          </cell>
          <cell r="H233">
            <v>0</v>
          </cell>
        </row>
        <row r="234">
          <cell r="B234" t="str">
            <v xml:space="preserve">    OIM</v>
          </cell>
          <cell r="E234">
            <v>1.9305019305019305E-2</v>
          </cell>
          <cell r="F234">
            <v>1.1597938144329897E-2</v>
          </cell>
          <cell r="G234">
            <v>0</v>
          </cell>
          <cell r="H234">
            <v>0</v>
          </cell>
        </row>
        <row r="235">
          <cell r="B235" t="str">
            <v xml:space="preserve">    OIT</v>
          </cell>
          <cell r="E235">
            <v>2.8957528957528959E-2</v>
          </cell>
          <cell r="F235">
            <v>1.4175257731958765E-2</v>
          </cell>
          <cell r="G235">
            <v>0</v>
          </cell>
          <cell r="H235">
            <v>0</v>
          </cell>
        </row>
        <row r="236">
          <cell r="B236" t="str">
            <v xml:space="preserve">    ONG</v>
          </cell>
          <cell r="E236">
            <v>8.6872586872586879E-2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 xml:space="preserve">    OPS</v>
          </cell>
          <cell r="E237">
            <v>0.12548262548262548</v>
          </cell>
          <cell r="F237">
            <v>6.7010309278350527E-2</v>
          </cell>
          <cell r="G237">
            <v>0</v>
          </cell>
          <cell r="H237">
            <v>0.10971223021582735</v>
          </cell>
        </row>
        <row r="238">
          <cell r="B238" t="str">
            <v xml:space="preserve">    PMA</v>
          </cell>
          <cell r="E238">
            <v>0.14671814671814673</v>
          </cell>
          <cell r="F238">
            <v>0.14046391752577322</v>
          </cell>
          <cell r="G238">
            <v>0</v>
          </cell>
          <cell r="H238">
            <v>0</v>
          </cell>
        </row>
        <row r="239">
          <cell r="B239" t="str">
            <v xml:space="preserve">    PNUD</v>
          </cell>
          <cell r="E239">
            <v>0.15250965250965254</v>
          </cell>
          <cell r="F239">
            <v>9.7938144329896906E-2</v>
          </cell>
          <cell r="G239">
            <v>0</v>
          </cell>
          <cell r="H239">
            <v>0.16726618705035973</v>
          </cell>
        </row>
        <row r="240">
          <cell r="B240" t="str">
            <v xml:space="preserve">    UICN</v>
          </cell>
          <cell r="E240">
            <v>3.8610038610038615E-3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 xml:space="preserve">    UNCDF</v>
          </cell>
          <cell r="E241">
            <v>5.4054054054054057E-2</v>
          </cell>
          <cell r="F241">
            <v>0</v>
          </cell>
          <cell r="G241">
            <v>0</v>
          </cell>
          <cell r="H241">
            <v>1.4388489208633094E-2</v>
          </cell>
        </row>
        <row r="242">
          <cell r="B242" t="str">
            <v xml:space="preserve">    UNESCO</v>
          </cell>
          <cell r="E242">
            <v>9.6525096525096523E-3</v>
          </cell>
          <cell r="F242">
            <v>9.0206185567010318E-3</v>
          </cell>
          <cell r="G242">
            <v>0</v>
          </cell>
          <cell r="H242">
            <v>0</v>
          </cell>
        </row>
        <row r="243">
          <cell r="B243" t="str">
            <v xml:space="preserve">    UNFPA</v>
          </cell>
          <cell r="E243">
            <v>2.7027027027027029E-2</v>
          </cell>
          <cell r="F243">
            <v>1.0309278350515465E-2</v>
          </cell>
          <cell r="G243">
            <v>0</v>
          </cell>
          <cell r="H243">
            <v>0</v>
          </cell>
        </row>
        <row r="244">
          <cell r="B244" t="str">
            <v xml:space="preserve">    UNICEF</v>
          </cell>
          <cell r="E244">
            <v>2.8957528957528959E-2</v>
          </cell>
          <cell r="F244">
            <v>1.9329896907216496E-2</v>
          </cell>
          <cell r="G244">
            <v>0</v>
          </cell>
          <cell r="H244">
            <v>5.0359712230215833E-2</v>
          </cell>
        </row>
        <row r="245">
          <cell r="B245" t="str">
            <v xml:space="preserve">    IBRD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 xml:space="preserve">    Others</v>
          </cell>
          <cell r="E246">
            <v>0</v>
          </cell>
          <cell r="F246">
            <v>0.12886597938144331</v>
          </cell>
          <cell r="G246">
            <v>0.77142857142857146</v>
          </cell>
          <cell r="H246">
            <v>0.31654676258992809</v>
          </cell>
        </row>
        <row r="252">
          <cell r="B252" t="str">
            <v>Table 24.  Nicaragua: Official Medium and Long Term Disbursements--Total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</row>
        <row r="259">
          <cell r="C259" t="str">
            <v>(In millions of U.S. dollars)</v>
          </cell>
        </row>
        <row r="261">
          <cell r="B261" t="str">
            <v>Total</v>
          </cell>
          <cell r="D261">
            <v>220.8</v>
          </cell>
          <cell r="E261">
            <v>345.40000000000003</v>
          </cell>
          <cell r="F261">
            <v>333.29999999999995</v>
          </cell>
          <cell r="G261">
            <v>143.79999999999998</v>
          </cell>
          <cell r="H261">
            <v>337.90000000000003</v>
          </cell>
        </row>
        <row r="263">
          <cell r="B263" t="str">
            <v xml:space="preserve">  Bilaterals</v>
          </cell>
          <cell r="D263">
            <v>219</v>
          </cell>
          <cell r="E263">
            <v>322.60000000000002</v>
          </cell>
          <cell r="F263">
            <v>117.6</v>
          </cell>
          <cell r="G263">
            <v>47.800000000000004</v>
          </cell>
          <cell r="H263">
            <v>97.899999999999991</v>
          </cell>
        </row>
        <row r="264">
          <cell r="B264" t="str">
            <v xml:space="preserve">  Multilaterals</v>
          </cell>
          <cell r="D264">
            <v>1.8</v>
          </cell>
          <cell r="E264">
            <v>22.8</v>
          </cell>
          <cell r="F264">
            <v>215.7</v>
          </cell>
          <cell r="G264">
            <v>95.999999999999986</v>
          </cell>
          <cell r="H264">
            <v>240.00000000000003</v>
          </cell>
        </row>
        <row r="266">
          <cell r="B266" t="str">
            <v xml:space="preserve">  Untied loans</v>
          </cell>
          <cell r="D266" t="str">
            <v>...</v>
          </cell>
          <cell r="E266">
            <v>156.1</v>
          </cell>
          <cell r="F266">
            <v>334.70000000000005</v>
          </cell>
          <cell r="G266">
            <v>59.9</v>
          </cell>
          <cell r="H266">
            <v>161.30000000000001</v>
          </cell>
        </row>
        <row r="267">
          <cell r="B267" t="str">
            <v xml:space="preserve">  Tied loans</v>
          </cell>
          <cell r="D267" t="str">
            <v>...</v>
          </cell>
          <cell r="E267">
            <v>189.30000000000004</v>
          </cell>
          <cell r="F267">
            <v>-1.4000000000000909</v>
          </cell>
          <cell r="G267">
            <v>83.899999999999977</v>
          </cell>
          <cell r="H267">
            <v>176.60000000000002</v>
          </cell>
        </row>
        <row r="269">
          <cell r="B269" t="str">
            <v xml:space="preserve">  Central government</v>
          </cell>
          <cell r="D269" t="str">
            <v>...</v>
          </cell>
          <cell r="E269">
            <v>62.7</v>
          </cell>
          <cell r="F269">
            <v>187.3</v>
          </cell>
          <cell r="G269">
            <v>85.9</v>
          </cell>
          <cell r="H269">
            <v>221.9</v>
          </cell>
        </row>
        <row r="270">
          <cell r="B270" t="str">
            <v xml:space="preserve">  Central bank</v>
          </cell>
          <cell r="D270" t="str">
            <v>...</v>
          </cell>
          <cell r="E270">
            <v>132.69999999999999</v>
          </cell>
          <cell r="F270">
            <v>97.7</v>
          </cell>
          <cell r="G270">
            <v>46</v>
          </cell>
          <cell r="H270">
            <v>90.7</v>
          </cell>
        </row>
        <row r="271">
          <cell r="B271" t="str">
            <v xml:space="preserve">   FNI</v>
          </cell>
        </row>
        <row r="272">
          <cell r="B272" t="str">
            <v xml:space="preserve">  Other </v>
          </cell>
          <cell r="D272" t="str">
            <v>...</v>
          </cell>
          <cell r="E272">
            <v>150.00000000000006</v>
          </cell>
          <cell r="F272">
            <v>48.29999999999994</v>
          </cell>
          <cell r="G272">
            <v>11.899999999999977</v>
          </cell>
          <cell r="H272">
            <v>25.300000000000026</v>
          </cell>
        </row>
        <row r="275">
          <cell r="B275" t="str">
            <v>Memorandum items:</v>
          </cell>
        </row>
        <row r="277">
          <cell r="C277" t="str">
            <v>(In percent)</v>
          </cell>
        </row>
        <row r="279">
          <cell r="B279" t="str">
            <v xml:space="preserve">  Total change</v>
          </cell>
          <cell r="D279" t="str">
            <v>...</v>
          </cell>
          <cell r="E279">
            <v>56.431159420289866</v>
          </cell>
          <cell r="F279">
            <v>-3.5031847133758176</v>
          </cell>
          <cell r="G279">
            <v>-56.855685568556858</v>
          </cell>
          <cell r="H279">
            <v>134.9791376912379</v>
          </cell>
        </row>
        <row r="281">
          <cell r="C281" t="str">
            <v>(In percent of GDP)</v>
          </cell>
        </row>
        <row r="283">
          <cell r="B283" t="str">
            <v xml:space="preserve">  Total </v>
          </cell>
          <cell r="D283">
            <v>14.117647058823529</v>
          </cell>
          <cell r="E283">
            <v>19.834023668639052</v>
          </cell>
          <cell r="F283">
            <v>18.054863383241962</v>
          </cell>
          <cell r="G283">
            <v>7.953511070944419</v>
          </cell>
          <cell r="H283">
            <v>18.444383072049391</v>
          </cell>
        </row>
        <row r="285">
          <cell r="C285" t="str">
            <v>(Shares in percent of total)</v>
          </cell>
        </row>
        <row r="287">
          <cell r="B287" t="str">
            <v xml:space="preserve">  Bilaterals</v>
          </cell>
          <cell r="D287">
            <v>99.184782608695642</v>
          </cell>
          <cell r="E287">
            <v>93.398957730167922</v>
          </cell>
          <cell r="F287">
            <v>35.283528352835283</v>
          </cell>
          <cell r="G287">
            <v>33.240611961057034</v>
          </cell>
          <cell r="H287">
            <v>28.973068955312215</v>
          </cell>
        </row>
        <row r="288">
          <cell r="B288" t="str">
            <v xml:space="preserve">  Multilaterals</v>
          </cell>
          <cell r="D288">
            <v>0.81521739130434778</v>
          </cell>
          <cell r="E288">
            <v>6.601042269832079</v>
          </cell>
          <cell r="F288">
            <v>64.716471647164724</v>
          </cell>
          <cell r="G288">
            <v>66.759388038942973</v>
          </cell>
          <cell r="H288">
            <v>71.026931044687785</v>
          </cell>
        </row>
        <row r="290">
          <cell r="B290" t="str">
            <v xml:space="preserve">  Untied loans</v>
          </cell>
          <cell r="D290" t="str">
            <v>...</v>
          </cell>
          <cell r="E290">
            <v>45.193977996525767</v>
          </cell>
          <cell r="F290">
            <v>100.42004200420045</v>
          </cell>
          <cell r="G290">
            <v>41.655076495132128</v>
          </cell>
          <cell r="H290">
            <v>47.736016572950575</v>
          </cell>
        </row>
        <row r="291">
          <cell r="B291" t="str">
            <v xml:space="preserve">  Tied loans</v>
          </cell>
          <cell r="D291" t="str">
            <v>...</v>
          </cell>
          <cell r="E291">
            <v>54.80602200347424</v>
          </cell>
          <cell r="F291">
            <v>-0.42004200420044735</v>
          </cell>
          <cell r="G291">
            <v>58.344923504867864</v>
          </cell>
          <cell r="H291">
            <v>52.263983427049418</v>
          </cell>
        </row>
        <row r="293">
          <cell r="B293" t="str">
            <v xml:space="preserve">  Central government</v>
          </cell>
          <cell r="D293" t="str">
            <v>...</v>
          </cell>
          <cell r="E293">
            <v>18.152866242038215</v>
          </cell>
          <cell r="F293">
            <v>56.195619561956214</v>
          </cell>
          <cell r="G293">
            <v>59.735744089012535</v>
          </cell>
          <cell r="H293">
            <v>65.670316661734233</v>
          </cell>
        </row>
        <row r="294">
          <cell r="B294" t="str">
            <v xml:space="preserve">  Central bank</v>
          </cell>
          <cell r="D294" t="str">
            <v>...</v>
          </cell>
          <cell r="E294">
            <v>38.419224088013891</v>
          </cell>
          <cell r="F294">
            <v>29.312931293129317</v>
          </cell>
          <cell r="G294">
            <v>31.988873435326848</v>
          </cell>
          <cell r="H294">
            <v>26.842261023971588</v>
          </cell>
        </row>
        <row r="295">
          <cell r="B295" t="str">
            <v xml:space="preserve">  FNI</v>
          </cell>
        </row>
        <row r="296">
          <cell r="B296" t="str">
            <v xml:space="preserve">  Other </v>
          </cell>
          <cell r="D296" t="str">
            <v>...</v>
          </cell>
          <cell r="E296">
            <v>43.427909669947901</v>
          </cell>
          <cell r="F296">
            <v>14.491449144914476</v>
          </cell>
          <cell r="G296">
            <v>8.275382475660626</v>
          </cell>
          <cell r="H296">
            <v>7.4874223142941769</v>
          </cell>
        </row>
        <row r="298">
          <cell r="B298" t="str">
            <v>Sources: Data provided by the Nicaraguan authorities; and staff estimates.</v>
          </cell>
        </row>
        <row r="313">
          <cell r="B313" t="str">
            <v>Table 25.  Nicaragua: Official Medium and Long Term Disbursements--Creditor Breakdown</v>
          </cell>
        </row>
        <row r="316">
          <cell r="D316">
            <v>1990</v>
          </cell>
          <cell r="E316">
            <v>1991</v>
          </cell>
          <cell r="F316">
            <v>1992</v>
          </cell>
          <cell r="G316">
            <v>1993</v>
          </cell>
          <cell r="H316">
            <v>1994</v>
          </cell>
        </row>
        <row r="321">
          <cell r="C321" t="str">
            <v>(In millions of U.S. dollars)</v>
          </cell>
        </row>
        <row r="323">
          <cell r="B323" t="str">
            <v>Total</v>
          </cell>
          <cell r="D323">
            <v>220.8</v>
          </cell>
          <cell r="E323">
            <v>345.40000000000003</v>
          </cell>
          <cell r="F323">
            <v>333.29999999999995</v>
          </cell>
          <cell r="G323">
            <v>143.79999999999998</v>
          </cell>
          <cell r="H323">
            <v>337.90000000000003</v>
          </cell>
        </row>
        <row r="325">
          <cell r="B325" t="str">
            <v>Bilaterals--Medium and long term</v>
          </cell>
          <cell r="D325">
            <v>219</v>
          </cell>
          <cell r="E325">
            <v>322.60000000000002</v>
          </cell>
          <cell r="F325">
            <v>117.6</v>
          </cell>
          <cell r="G325">
            <v>47.800000000000004</v>
          </cell>
          <cell r="H325">
            <v>97.899999999999991</v>
          </cell>
        </row>
        <row r="326">
          <cell r="B326" t="str">
            <v xml:space="preserve">  Austria</v>
          </cell>
          <cell r="D326" t="str">
            <v>...</v>
          </cell>
          <cell r="E326">
            <v>5.7</v>
          </cell>
          <cell r="F326">
            <v>0</v>
          </cell>
          <cell r="G326">
            <v>2.9</v>
          </cell>
          <cell r="H326">
            <v>1</v>
          </cell>
        </row>
        <row r="327">
          <cell r="B327" t="str">
            <v xml:space="preserve">  Denmark</v>
          </cell>
          <cell r="D327" t="str">
            <v>...</v>
          </cell>
          <cell r="E327">
            <v>0.1</v>
          </cell>
          <cell r="F327">
            <v>0.3</v>
          </cell>
          <cell r="G327">
            <v>0</v>
          </cell>
        </row>
        <row r="328">
          <cell r="B328" t="str">
            <v xml:space="preserve">  Finland</v>
          </cell>
          <cell r="D328" t="str">
            <v>...</v>
          </cell>
          <cell r="E328">
            <v>0</v>
          </cell>
          <cell r="F328">
            <v>3.7</v>
          </cell>
          <cell r="G328">
            <v>0</v>
          </cell>
          <cell r="H328">
            <v>0.4</v>
          </cell>
        </row>
        <row r="329">
          <cell r="B329" t="str">
            <v xml:space="preserve">  France</v>
          </cell>
          <cell r="D329" t="str">
            <v>...</v>
          </cell>
          <cell r="E329">
            <v>0</v>
          </cell>
          <cell r="F329">
            <v>0</v>
          </cell>
          <cell r="G329">
            <v>7.5</v>
          </cell>
          <cell r="H329">
            <v>3.8</v>
          </cell>
        </row>
        <row r="330">
          <cell r="B330" t="str">
            <v xml:space="preserve">  Germany</v>
          </cell>
          <cell r="D330" t="str">
            <v>...</v>
          </cell>
          <cell r="E330">
            <v>29.5</v>
          </cell>
          <cell r="F330">
            <v>19.2</v>
          </cell>
          <cell r="G330">
            <v>3.8000000000000003</v>
          </cell>
          <cell r="H330">
            <v>1.7</v>
          </cell>
        </row>
        <row r="331">
          <cell r="B331" t="str">
            <v xml:space="preserve">  Guatemala</v>
          </cell>
          <cell r="D331" t="str">
            <v>...</v>
          </cell>
          <cell r="E331">
            <v>3.6</v>
          </cell>
          <cell r="F331">
            <v>1.9</v>
          </cell>
          <cell r="G331">
            <v>0</v>
          </cell>
        </row>
        <row r="332">
          <cell r="B332" t="str">
            <v xml:space="preserve">  Holland</v>
          </cell>
          <cell r="D332" t="str">
            <v>...</v>
          </cell>
          <cell r="E332">
            <v>0.3</v>
          </cell>
          <cell r="F332">
            <v>0.1</v>
          </cell>
          <cell r="G332">
            <v>0</v>
          </cell>
        </row>
        <row r="333">
          <cell r="B333" t="str">
            <v xml:space="preserve">  India</v>
          </cell>
          <cell r="D333" t="str">
            <v>...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 t="str">
            <v xml:space="preserve">  Japan</v>
          </cell>
          <cell r="D334" t="str">
            <v>...</v>
          </cell>
          <cell r="E334">
            <v>0</v>
          </cell>
          <cell r="F334">
            <v>38.5</v>
          </cell>
          <cell r="G334">
            <v>0</v>
          </cell>
          <cell r="H334">
            <v>20.100000000000001</v>
          </cell>
        </row>
        <row r="335">
          <cell r="B335" t="str">
            <v xml:space="preserve">  Sweden</v>
          </cell>
          <cell r="D335" t="str">
            <v>...</v>
          </cell>
          <cell r="E335">
            <v>0</v>
          </cell>
          <cell r="F335">
            <v>0</v>
          </cell>
          <cell r="G335">
            <v>0</v>
          </cell>
        </row>
        <row r="336">
          <cell r="B336" t="str">
            <v xml:space="preserve">  Spain</v>
          </cell>
          <cell r="D336" t="str">
            <v>...</v>
          </cell>
          <cell r="E336">
            <v>6.2</v>
          </cell>
          <cell r="F336">
            <v>5.5</v>
          </cell>
          <cell r="G336">
            <v>2.8</v>
          </cell>
          <cell r="H336">
            <v>8.6</v>
          </cell>
        </row>
        <row r="337">
          <cell r="B337" t="str">
            <v xml:space="preserve">  Taiwan</v>
          </cell>
          <cell r="D337" t="str">
            <v>...</v>
          </cell>
          <cell r="E337">
            <v>60</v>
          </cell>
          <cell r="F337">
            <v>30</v>
          </cell>
          <cell r="G337">
            <v>0</v>
          </cell>
          <cell r="H337">
            <v>30</v>
          </cell>
        </row>
        <row r="338">
          <cell r="B338" t="str">
            <v xml:space="preserve">  USSR</v>
          </cell>
          <cell r="D338" t="str">
            <v>...</v>
          </cell>
          <cell r="E338">
            <v>9.4</v>
          </cell>
          <cell r="F338" t="str">
            <v>...</v>
          </cell>
          <cell r="G338" t="str">
            <v>...</v>
          </cell>
        </row>
        <row r="339">
          <cell r="B339" t="str">
            <v xml:space="preserve">  Venezuela </v>
          </cell>
          <cell r="D339" t="str">
            <v>...</v>
          </cell>
          <cell r="E339">
            <v>38.200000000000003</v>
          </cell>
          <cell r="F339">
            <v>18.399999999999999</v>
          </cell>
          <cell r="G339">
            <v>17.700000000000003</v>
          </cell>
          <cell r="H339">
            <v>17.100000000000001</v>
          </cell>
        </row>
        <row r="340">
          <cell r="B340" t="str">
            <v xml:space="preserve">  Others</v>
          </cell>
          <cell r="D340">
            <v>219</v>
          </cell>
          <cell r="E340">
            <v>169.6</v>
          </cell>
          <cell r="F340">
            <v>0</v>
          </cell>
          <cell r="G340">
            <v>13.1</v>
          </cell>
          <cell r="H340">
            <v>15.2</v>
          </cell>
        </row>
        <row r="341">
          <cell r="B341" t="str">
            <v xml:space="preserve">      Bladex</v>
          </cell>
        </row>
        <row r="342">
          <cell r="B342" t="str">
            <v xml:space="preserve">      Hamilton Bank</v>
          </cell>
        </row>
        <row r="343">
          <cell r="B343" t="str">
            <v xml:space="preserve">      CCL Peninsular</v>
          </cell>
        </row>
        <row r="344">
          <cell r="B344" t="str">
            <v xml:space="preserve">      Norway</v>
          </cell>
        </row>
        <row r="345">
          <cell r="B345" t="str">
            <v xml:space="preserve">      Banco de Santander</v>
          </cell>
        </row>
        <row r="346">
          <cell r="B346" t="str">
            <v xml:space="preserve">      Union Fenosa</v>
          </cell>
        </row>
        <row r="347">
          <cell r="B347" t="str">
            <v xml:space="preserve">      South Korea</v>
          </cell>
        </row>
        <row r="348">
          <cell r="B348" t="str">
            <v xml:space="preserve">      Others</v>
          </cell>
        </row>
        <row r="350">
          <cell r="B350" t="str">
            <v>Multilaterals--Medium and long term</v>
          </cell>
          <cell r="D350">
            <v>1.8</v>
          </cell>
          <cell r="E350">
            <v>22.8</v>
          </cell>
          <cell r="F350">
            <v>215.7</v>
          </cell>
          <cell r="G350">
            <v>95.999999999999986</v>
          </cell>
          <cell r="H350">
            <v>240.00000000000003</v>
          </cell>
        </row>
        <row r="351">
          <cell r="B351" t="str">
            <v xml:space="preserve">  BCIE</v>
          </cell>
          <cell r="D351" t="str">
            <v>...</v>
          </cell>
          <cell r="E351">
            <v>12.1</v>
          </cell>
          <cell r="F351">
            <v>23.2</v>
          </cell>
          <cell r="G351">
            <v>51.3</v>
          </cell>
          <cell r="H351">
            <v>67.100000000000009</v>
          </cell>
        </row>
        <row r="352">
          <cell r="B352" t="str">
            <v xml:space="preserve">  FIDA</v>
          </cell>
          <cell r="D352" t="str">
            <v>...</v>
          </cell>
          <cell r="E352">
            <v>0</v>
          </cell>
          <cell r="F352">
            <v>0</v>
          </cell>
          <cell r="G352">
            <v>0</v>
          </cell>
          <cell r="H352">
            <v>1.2</v>
          </cell>
        </row>
        <row r="353">
          <cell r="B353" t="str">
            <v xml:space="preserve">  World Bank</v>
          </cell>
          <cell r="D353" t="str">
            <v>...</v>
          </cell>
          <cell r="E353">
            <v>5</v>
          </cell>
          <cell r="F353">
            <v>73.5</v>
          </cell>
          <cell r="G353">
            <v>14.5</v>
          </cell>
          <cell r="H353">
            <v>52.8</v>
          </cell>
        </row>
        <row r="354">
          <cell r="B354" t="str">
            <v xml:space="preserve">  IDB</v>
          </cell>
          <cell r="D354" t="str">
            <v>...</v>
          </cell>
          <cell r="E354">
            <v>2.7</v>
          </cell>
          <cell r="F354">
            <v>79.5</v>
          </cell>
          <cell r="G354">
            <v>26.4</v>
          </cell>
          <cell r="H354">
            <v>96.100000000000009</v>
          </cell>
        </row>
        <row r="355">
          <cell r="B355" t="str">
            <v xml:space="preserve">  OPEC</v>
          </cell>
          <cell r="D355" t="str">
            <v>...</v>
          </cell>
          <cell r="E355">
            <v>3</v>
          </cell>
          <cell r="F355">
            <v>8.1999999999999993</v>
          </cell>
          <cell r="G355">
            <v>3.8</v>
          </cell>
          <cell r="H355">
            <v>12</v>
          </cell>
        </row>
        <row r="356">
          <cell r="B356" t="str">
            <v xml:space="preserve">  Fondos Nordicos</v>
          </cell>
          <cell r="D356" t="str">
            <v>...</v>
          </cell>
          <cell r="E356" t="str">
            <v>...</v>
          </cell>
          <cell r="F356" t="str">
            <v>...</v>
          </cell>
          <cell r="G356">
            <v>0</v>
          </cell>
          <cell r="H356">
            <v>0.8</v>
          </cell>
        </row>
        <row r="357">
          <cell r="B357" t="str">
            <v xml:space="preserve">  Others</v>
          </cell>
          <cell r="D357">
            <v>1.8</v>
          </cell>
          <cell r="E357">
            <v>0</v>
          </cell>
          <cell r="F357">
            <v>31.3</v>
          </cell>
          <cell r="G357">
            <v>0</v>
          </cell>
          <cell r="H357">
            <v>10</v>
          </cell>
        </row>
        <row r="360">
          <cell r="B360" t="str">
            <v>Memorandum items:</v>
          </cell>
        </row>
        <row r="362">
          <cell r="C362" t="str">
            <v>(In percent)</v>
          </cell>
        </row>
        <row r="364">
          <cell r="B364" t="str">
            <v xml:space="preserve">  Total change</v>
          </cell>
          <cell r="D364" t="str">
            <v>...</v>
          </cell>
          <cell r="E364">
            <v>56.431159420289866</v>
          </cell>
          <cell r="F364">
            <v>-3.5031847133758176</v>
          </cell>
          <cell r="G364">
            <v>-56.855685568556858</v>
          </cell>
          <cell r="H364">
            <v>134.9791376912379</v>
          </cell>
        </row>
        <row r="365">
          <cell r="B365" t="str">
            <v xml:space="preserve">    of which: Bilaterals</v>
          </cell>
          <cell r="D365" t="str">
            <v>...</v>
          </cell>
          <cell r="E365">
            <v>47.305936073059371</v>
          </cell>
          <cell r="F365">
            <v>-63.546187228766286</v>
          </cell>
          <cell r="G365">
            <v>-59.35374149659863</v>
          </cell>
          <cell r="H365">
            <v>104.81171548117149</v>
          </cell>
        </row>
        <row r="366">
          <cell r="B366" t="str">
            <v xml:space="preserve">    of which: Multilaterals</v>
          </cell>
          <cell r="D366" t="str">
            <v>...</v>
          </cell>
          <cell r="E366">
            <v>1166.6666666666665</v>
          </cell>
          <cell r="F366">
            <v>846.05263157894728</v>
          </cell>
          <cell r="G366">
            <v>-55.493741307371344</v>
          </cell>
          <cell r="H366">
            <v>150.00000000000009</v>
          </cell>
        </row>
        <row r="367">
          <cell r="B367" t="str">
            <v xml:space="preserve">      of which: World Bank</v>
          </cell>
          <cell r="D367" t="str">
            <v>...</v>
          </cell>
          <cell r="E367" t="str">
            <v>...</v>
          </cell>
          <cell r="F367">
            <v>1370</v>
          </cell>
          <cell r="G367">
            <v>-80.27210884353741</v>
          </cell>
          <cell r="H367">
            <v>264.13793103448273</v>
          </cell>
        </row>
        <row r="368">
          <cell r="B368" t="str">
            <v xml:space="preserve">      of which: IDB</v>
          </cell>
          <cell r="D368" t="str">
            <v>...</v>
          </cell>
          <cell r="E368" t="str">
            <v>...</v>
          </cell>
          <cell r="F368">
            <v>2844.4444444444443</v>
          </cell>
          <cell r="G368">
            <v>-66.792452830188694</v>
          </cell>
          <cell r="H368">
            <v>264.01515151515156</v>
          </cell>
        </row>
        <row r="370">
          <cell r="C370" t="str">
            <v>(Shares in percent of total)</v>
          </cell>
        </row>
        <row r="372">
          <cell r="B372" t="str">
            <v xml:space="preserve">  World Bank</v>
          </cell>
          <cell r="D372" t="str">
            <v>...</v>
          </cell>
          <cell r="E372">
            <v>1.4475969889982627</v>
          </cell>
          <cell r="F372">
            <v>22.052205220522055</v>
          </cell>
          <cell r="G372">
            <v>10.083449235048681</v>
          </cell>
          <cell r="H372">
            <v>15.625924829831309</v>
          </cell>
        </row>
        <row r="373">
          <cell r="B373" t="str">
            <v xml:space="preserve">  IDB</v>
          </cell>
          <cell r="D373" t="str">
            <v>...</v>
          </cell>
          <cell r="E373">
            <v>0.78170237405906196</v>
          </cell>
          <cell r="F373">
            <v>23.852385238523855</v>
          </cell>
          <cell r="G373">
            <v>18.358831710709321</v>
          </cell>
          <cell r="H373">
            <v>28.440366972477065</v>
          </cell>
        </row>
        <row r="374">
          <cell r="B374" t="str">
            <v xml:space="preserve">  BCIE</v>
          </cell>
          <cell r="D374" t="str">
            <v>...</v>
          </cell>
          <cell r="E374">
            <v>3.5031847133757954</v>
          </cell>
          <cell r="F374">
            <v>6.9606960696069615</v>
          </cell>
          <cell r="G374">
            <v>35.674547983310156</v>
          </cell>
          <cell r="H374">
            <v>19.857946137910627</v>
          </cell>
        </row>
        <row r="377">
          <cell r="B377" t="str">
            <v>Sources: Data provided by the Nicaraguan authorities; and staff estimates.</v>
          </cell>
        </row>
        <row r="380">
          <cell r="B380" t="str">
            <v>Nicaragua:Medium and Long Term Disbursements - World Bank &amp; IDB</v>
          </cell>
        </row>
        <row r="384">
          <cell r="D384">
            <v>1990</v>
          </cell>
          <cell r="E384">
            <v>1991</v>
          </cell>
          <cell r="F384">
            <v>1992</v>
          </cell>
          <cell r="G384">
            <v>1993</v>
          </cell>
          <cell r="H384">
            <v>1994</v>
          </cell>
        </row>
        <row r="388">
          <cell r="C388" t="str">
            <v>(In millions of U.S. dollars)</v>
          </cell>
        </row>
        <row r="390">
          <cell r="B390" t="str">
            <v>Total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2">
          <cell r="B392" t="str">
            <v>World Bank</v>
          </cell>
        </row>
        <row r="393">
          <cell r="B393" t="str">
            <v xml:space="preserve">    Tied</v>
          </cell>
        </row>
        <row r="394">
          <cell r="B394" t="str">
            <v xml:space="preserve">        SAC for BANADES closedown</v>
          </cell>
        </row>
        <row r="395">
          <cell r="B395" t="str">
            <v xml:space="preserve">        Other</v>
          </cell>
        </row>
        <row r="396">
          <cell r="B396" t="str">
            <v xml:space="preserve">        Emergency assistance</v>
          </cell>
        </row>
        <row r="397">
          <cell r="B397" t="str">
            <v xml:space="preserve">    Untied</v>
          </cell>
        </row>
        <row r="398">
          <cell r="B398" t="str">
            <v xml:space="preserve">        SAC/FSAC</v>
          </cell>
        </row>
        <row r="399">
          <cell r="B399" t="str">
            <v xml:space="preserve">        IDA reflows</v>
          </cell>
        </row>
        <row r="400">
          <cell r="B400" t="str">
            <v xml:space="preserve">        Adjustment loan</v>
          </cell>
        </row>
        <row r="401">
          <cell r="B401" t="str">
            <v xml:space="preserve">        Other</v>
          </cell>
        </row>
        <row r="403">
          <cell r="B403" t="str">
            <v>check</v>
          </cell>
        </row>
        <row r="407">
          <cell r="B407" t="str">
            <v>Inter-American Development Bank</v>
          </cell>
        </row>
        <row r="408">
          <cell r="B408" t="str">
            <v xml:space="preserve">    Tied</v>
          </cell>
        </row>
        <row r="409">
          <cell r="B409" t="str">
            <v xml:space="preserve">        o/w:  Assistance to ENEL for El Nino</v>
          </cell>
        </row>
        <row r="410">
          <cell r="B410" t="str">
            <v xml:space="preserve">                   Mejoramiento Vial</v>
          </cell>
        </row>
        <row r="411">
          <cell r="B411" t="str">
            <v xml:space="preserve">                  Rehabilitacion Sistemas Agua</v>
          </cell>
        </row>
        <row r="414">
          <cell r="B414" t="str">
            <v xml:space="preserve">    Untied</v>
          </cell>
        </row>
        <row r="415">
          <cell r="B415" t="str">
            <v xml:space="preserve">        Programa reforma servicios publicos (RESP)</v>
          </cell>
        </row>
        <row r="416">
          <cell r="B416" t="str">
            <v xml:space="preserve">        RAP</v>
          </cell>
        </row>
        <row r="417">
          <cell r="B417" t="str">
            <v xml:space="preserve">        BANADES closedown  </v>
          </cell>
        </row>
        <row r="418">
          <cell r="B418" t="str">
            <v xml:space="preserve">        ENEL</v>
          </cell>
        </row>
        <row r="420">
          <cell r="B420" t="str">
            <v>check</v>
          </cell>
        </row>
        <row r="423">
          <cell r="B423" t="str">
            <v>Sources: Data provided by the Nicaraguan authorities; and staff estimates.</v>
          </cell>
        </row>
        <row r="430">
          <cell r="B430" t="str">
            <v>Table 36.  Nicaragua: Official Amortization (excludes IMF)</v>
          </cell>
        </row>
        <row r="432">
          <cell r="D432">
            <v>1990</v>
          </cell>
          <cell r="E432">
            <v>1991</v>
          </cell>
          <cell r="F432">
            <v>1992</v>
          </cell>
          <cell r="G432">
            <v>1993</v>
          </cell>
          <cell r="H432">
            <v>1994</v>
          </cell>
        </row>
        <row r="437">
          <cell r="C437" t="str">
            <v>(In millions of U.S. dollars)</v>
          </cell>
        </row>
        <row r="439">
          <cell r="B439" t="str">
            <v xml:space="preserve">Total amortization payments  1/ </v>
          </cell>
          <cell r="D439">
            <v>446</v>
          </cell>
          <cell r="E439">
            <v>753.3</v>
          </cell>
          <cell r="F439">
            <v>816</v>
          </cell>
          <cell r="G439">
            <v>561.70000000000005</v>
          </cell>
          <cell r="H439">
            <v>1020.23</v>
          </cell>
        </row>
        <row r="440">
          <cell r="B440" t="str">
            <v xml:space="preserve">  Multilaterals</v>
          </cell>
          <cell r="D440" t="str">
            <v>...</v>
          </cell>
          <cell r="E440" t="str">
            <v>...</v>
          </cell>
          <cell r="F440">
            <v>44.2</v>
          </cell>
          <cell r="G440">
            <v>64.2</v>
          </cell>
          <cell r="H440">
            <v>86</v>
          </cell>
        </row>
        <row r="441">
          <cell r="B441" t="str">
            <v xml:space="preserve">  Bilaterals</v>
          </cell>
          <cell r="D441" t="str">
            <v>...</v>
          </cell>
          <cell r="E441" t="str">
            <v>...</v>
          </cell>
          <cell r="F441">
            <v>771.8</v>
          </cell>
          <cell r="G441">
            <v>497.50000000000006</v>
          </cell>
          <cell r="H441">
            <v>934.23</v>
          </cell>
        </row>
        <row r="443">
          <cell r="B443" t="str">
            <v xml:space="preserve">    Paid</v>
          </cell>
          <cell r="D443">
            <v>74</v>
          </cell>
          <cell r="E443">
            <v>261.89999999999998</v>
          </cell>
          <cell r="F443">
            <v>70</v>
          </cell>
          <cell r="G443">
            <v>119.9</v>
          </cell>
          <cell r="H443">
            <v>139.4</v>
          </cell>
        </row>
        <row r="444">
          <cell r="B444" t="str">
            <v xml:space="preserve">      Multilaterals </v>
          </cell>
          <cell r="D444" t="str">
            <v>...</v>
          </cell>
          <cell r="E444" t="str">
            <v>...</v>
          </cell>
          <cell r="F444">
            <v>44.2</v>
          </cell>
          <cell r="G444">
            <v>64.2</v>
          </cell>
          <cell r="H444">
            <v>85.2</v>
          </cell>
        </row>
        <row r="445">
          <cell r="B445" t="str">
            <v xml:space="preserve">      Bilaterals</v>
          </cell>
          <cell r="D445" t="str">
            <v>...</v>
          </cell>
          <cell r="E445" t="str">
            <v>...</v>
          </cell>
          <cell r="F445">
            <v>25.800000000000004</v>
          </cell>
          <cell r="G445">
            <v>55.7</v>
          </cell>
          <cell r="H445">
            <v>54.2</v>
          </cell>
        </row>
        <row r="447">
          <cell r="B447" t="str">
            <v xml:space="preserve">    Unpaid</v>
          </cell>
          <cell r="D447">
            <v>372</v>
          </cell>
          <cell r="E447">
            <v>491.4</v>
          </cell>
          <cell r="F447">
            <v>746</v>
          </cell>
          <cell r="G447">
            <v>409.10000000000008</v>
          </cell>
          <cell r="H447">
            <v>-3.2700000000000955</v>
          </cell>
        </row>
        <row r="448">
          <cell r="B448" t="str">
            <v xml:space="preserve">      Multilaterals </v>
          </cell>
          <cell r="D448" t="str">
            <v>...</v>
          </cell>
          <cell r="E448" t="str">
            <v>...</v>
          </cell>
          <cell r="F448" t="str">
            <v>...</v>
          </cell>
          <cell r="G448">
            <v>0</v>
          </cell>
          <cell r="H448">
            <v>0</v>
          </cell>
        </row>
        <row r="449">
          <cell r="B449" t="str">
            <v xml:space="preserve">      Bilaterals</v>
          </cell>
          <cell r="D449" t="str">
            <v>...</v>
          </cell>
          <cell r="E449" t="str">
            <v>...</v>
          </cell>
          <cell r="F449" t="str">
            <v>...</v>
          </cell>
          <cell r="G449">
            <v>409.10000000000008</v>
          </cell>
          <cell r="H449">
            <v>-3.2700000000000955</v>
          </cell>
        </row>
        <row r="451">
          <cell r="B451" t="str">
            <v xml:space="preserve">    Rescheduled/canceled</v>
          </cell>
          <cell r="D451" t="str">
            <v>...</v>
          </cell>
          <cell r="E451" t="str">
            <v>...</v>
          </cell>
          <cell r="F451" t="str">
            <v>...</v>
          </cell>
          <cell r="G451">
            <v>32.700000000000003</v>
          </cell>
          <cell r="H451">
            <v>883.3</v>
          </cell>
        </row>
        <row r="452">
          <cell r="B452" t="str">
            <v xml:space="preserve">      Multilaterals </v>
          </cell>
          <cell r="D452" t="str">
            <v>...</v>
          </cell>
          <cell r="E452" t="str">
            <v>...</v>
          </cell>
          <cell r="F452" t="str">
            <v>...</v>
          </cell>
          <cell r="G452" t="str">
            <v>...</v>
          </cell>
          <cell r="H452">
            <v>0</v>
          </cell>
        </row>
        <row r="453">
          <cell r="B453" t="str">
            <v xml:space="preserve">      Bilaterals </v>
          </cell>
          <cell r="D453" t="str">
            <v>...</v>
          </cell>
          <cell r="E453" t="str">
            <v>...</v>
          </cell>
          <cell r="F453" t="str">
            <v>...</v>
          </cell>
          <cell r="G453">
            <v>32.700000000000003</v>
          </cell>
          <cell r="H453">
            <v>883.3</v>
          </cell>
        </row>
        <row r="454">
          <cell r="B454" t="str">
            <v xml:space="preserve">              Paris Club</v>
          </cell>
        </row>
        <row r="455">
          <cell r="B455" t="str">
            <v xml:space="preserve">               Non-Paris Club</v>
          </cell>
        </row>
        <row r="458">
          <cell r="B458" t="str">
            <v>Sources: Data provided by the Nicaraguan authorities; and staff estimates.</v>
          </cell>
        </row>
        <row r="464">
          <cell r="B464" t="str">
            <v xml:space="preserve">Table 26.  Nicaragua: Other capital </v>
          </cell>
        </row>
        <row r="467">
          <cell r="D467">
            <v>1990</v>
          </cell>
          <cell r="E467">
            <v>1991</v>
          </cell>
          <cell r="F467">
            <v>1992</v>
          </cell>
          <cell r="G467">
            <v>1993</v>
          </cell>
          <cell r="H467">
            <v>1994</v>
          </cell>
        </row>
        <row r="472">
          <cell r="C472" t="str">
            <v>(In millions of U.S. dollars)</v>
          </cell>
        </row>
        <row r="474">
          <cell r="B474" t="str">
            <v>Other capital (net)</v>
          </cell>
          <cell r="D474">
            <v>-211.29999999999961</v>
          </cell>
          <cell r="E474">
            <v>-57.499999999999886</v>
          </cell>
          <cell r="F474">
            <v>-24.999999999999773</v>
          </cell>
          <cell r="G474">
            <v>67.550200000000245</v>
          </cell>
          <cell r="H474">
            <v>151.43322999999975</v>
          </cell>
        </row>
        <row r="475">
          <cell r="D475">
            <v>-211.29999999999961</v>
          </cell>
          <cell r="E475">
            <v>-57.499999999999901</v>
          </cell>
          <cell r="F475">
            <v>-24.999999999999773</v>
          </cell>
          <cell r="G475">
            <v>67.550200000000245</v>
          </cell>
          <cell r="H475">
            <v>151.43322999999975</v>
          </cell>
        </row>
        <row r="476">
          <cell r="B476" t="str">
            <v>Total identied flows</v>
          </cell>
          <cell r="D476" t="str">
            <v>...</v>
          </cell>
          <cell r="E476">
            <v>89.8</v>
          </cell>
          <cell r="F476">
            <v>-32.099999999999994</v>
          </cell>
          <cell r="G476">
            <v>-73.5</v>
          </cell>
          <cell r="H476">
            <v>71.800000000000011</v>
          </cell>
        </row>
        <row r="477">
          <cell r="B477" t="str">
            <v xml:space="preserve">  Credit</v>
          </cell>
          <cell r="D477" t="str">
            <v>...</v>
          </cell>
          <cell r="E477">
            <v>95</v>
          </cell>
          <cell r="F477">
            <v>92.5</v>
          </cell>
          <cell r="G477">
            <v>72.599999999999994</v>
          </cell>
          <cell r="H477">
            <v>121.9</v>
          </cell>
        </row>
        <row r="478">
          <cell r="B478" t="str">
            <v xml:space="preserve">  Debit</v>
          </cell>
          <cell r="D478" t="str">
            <v>...</v>
          </cell>
          <cell r="E478">
            <v>-5.2</v>
          </cell>
          <cell r="F478">
            <v>-124.6</v>
          </cell>
          <cell r="G478">
            <v>-146.1</v>
          </cell>
          <cell r="H478">
            <v>-50.1</v>
          </cell>
        </row>
        <row r="479">
          <cell r="B479" t="str">
            <v>Other capital adjustment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 t="str">
            <v xml:space="preserve">  Export pre-financing</v>
          </cell>
          <cell r="D480" t="str">
            <v>...</v>
          </cell>
          <cell r="E480">
            <v>33.6</v>
          </cell>
          <cell r="F480">
            <v>0.60000000000000142</v>
          </cell>
          <cell r="G480">
            <v>4.4999999999999964</v>
          </cell>
          <cell r="H480">
            <v>28.1</v>
          </cell>
        </row>
        <row r="481">
          <cell r="B481" t="str">
            <v xml:space="preserve">    Credit</v>
          </cell>
          <cell r="D481" t="str">
            <v>...</v>
          </cell>
          <cell r="E481">
            <v>33.6</v>
          </cell>
          <cell r="F481">
            <v>63.5</v>
          </cell>
          <cell r="G481">
            <v>33.799999999999997</v>
          </cell>
          <cell r="H481">
            <v>78.2</v>
          </cell>
        </row>
        <row r="482">
          <cell r="B482" t="str">
            <v xml:space="preserve">    Debit</v>
          </cell>
          <cell r="D482" t="str">
            <v>...</v>
          </cell>
          <cell r="E482">
            <v>0</v>
          </cell>
          <cell r="F482">
            <v>-62.9</v>
          </cell>
          <cell r="G482">
            <v>-29.3</v>
          </cell>
          <cell r="H482">
            <v>-50.1</v>
          </cell>
        </row>
        <row r="484">
          <cell r="B484" t="str">
            <v xml:space="preserve">  Commercial banks 1/</v>
          </cell>
          <cell r="D484" t="str">
            <v>...</v>
          </cell>
          <cell r="E484">
            <v>0</v>
          </cell>
          <cell r="F484">
            <v>0</v>
          </cell>
          <cell r="G484">
            <v>-3.2</v>
          </cell>
          <cell r="H484">
            <v>0</v>
          </cell>
        </row>
        <row r="485">
          <cell r="B485" t="str">
            <v xml:space="preserve">    Credit</v>
          </cell>
          <cell r="D485" t="str">
            <v>...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 t="str">
            <v xml:space="preserve">    Debit</v>
          </cell>
          <cell r="D486" t="str">
            <v>...</v>
          </cell>
          <cell r="E486">
            <v>0</v>
          </cell>
          <cell r="F486">
            <v>0</v>
          </cell>
          <cell r="G486">
            <v>-3.2</v>
          </cell>
          <cell r="H486">
            <v>0</v>
          </cell>
        </row>
        <row r="488">
          <cell r="B488" t="str">
            <v xml:space="preserve">  Foreign direct investments credits</v>
          </cell>
          <cell r="D488" t="str">
            <v>...</v>
          </cell>
          <cell r="E488">
            <v>0</v>
          </cell>
          <cell r="F488">
            <v>12</v>
          </cell>
          <cell r="G488">
            <v>38.799999999999997</v>
          </cell>
          <cell r="H488">
            <v>40</v>
          </cell>
        </row>
        <row r="489">
          <cell r="B489" t="str">
            <v xml:space="preserve">    New investment</v>
          </cell>
          <cell r="D489" t="str">
            <v>...</v>
          </cell>
          <cell r="E489">
            <v>0</v>
          </cell>
          <cell r="F489">
            <v>12</v>
          </cell>
          <cell r="G489">
            <v>28.8</v>
          </cell>
          <cell r="H489">
            <v>30</v>
          </cell>
        </row>
        <row r="490">
          <cell r="B490" t="str">
            <v xml:space="preserve">    Reinvested profits</v>
          </cell>
          <cell r="D490" t="str">
            <v>...</v>
          </cell>
          <cell r="E490">
            <v>0</v>
          </cell>
          <cell r="F490">
            <v>0</v>
          </cell>
          <cell r="G490">
            <v>10</v>
          </cell>
          <cell r="H490">
            <v>10</v>
          </cell>
        </row>
        <row r="492">
          <cell r="B492" t="str">
            <v xml:space="preserve">  Short term capital inflows (CENIs)</v>
          </cell>
        </row>
        <row r="493">
          <cell r="B493" t="str">
            <v xml:space="preserve">     Change in CENIs</v>
          </cell>
        </row>
        <row r="494">
          <cell r="B494" t="str">
            <v xml:space="preserve">     "Interest" on CENIs</v>
          </cell>
        </row>
        <row r="496">
          <cell r="B496" t="str">
            <v xml:space="preserve">   Transfers to private sector</v>
          </cell>
          <cell r="H496">
            <v>3.7</v>
          </cell>
        </row>
        <row r="498">
          <cell r="B498" t="str">
            <v xml:space="preserve">  Other</v>
          </cell>
          <cell r="D498" t="str">
            <v>...</v>
          </cell>
          <cell r="E498">
            <v>56.2</v>
          </cell>
          <cell r="F498">
            <v>-44.7</v>
          </cell>
          <cell r="G498">
            <v>-113.6</v>
          </cell>
          <cell r="H498">
            <v>0</v>
          </cell>
        </row>
        <row r="499">
          <cell r="B499" t="str">
            <v xml:space="preserve">    Credit</v>
          </cell>
          <cell r="D499" t="str">
            <v>...</v>
          </cell>
          <cell r="E499">
            <v>61.400000000000006</v>
          </cell>
          <cell r="F499">
            <v>17</v>
          </cell>
          <cell r="G499">
            <v>0</v>
          </cell>
          <cell r="H499">
            <v>0</v>
          </cell>
        </row>
        <row r="500">
          <cell r="B500" t="str">
            <v xml:space="preserve">    Debit</v>
          </cell>
          <cell r="D500" t="str">
            <v>...</v>
          </cell>
          <cell r="E500">
            <v>-5.2</v>
          </cell>
          <cell r="F500">
            <v>-61.7</v>
          </cell>
          <cell r="G500">
            <v>-113.6</v>
          </cell>
          <cell r="H500">
            <v>0</v>
          </cell>
        </row>
        <row r="501">
          <cell r="B501" t="str">
            <v xml:space="preserve">    Credit adjustment</v>
          </cell>
          <cell r="D501">
            <v>-211.29999999999961</v>
          </cell>
          <cell r="E501">
            <v>-57.499999999999901</v>
          </cell>
          <cell r="F501">
            <v>-24.999999999999773</v>
          </cell>
          <cell r="G501">
            <v>67.550200000000245</v>
          </cell>
          <cell r="H501">
            <v>151.43322999999975</v>
          </cell>
        </row>
        <row r="502">
          <cell r="B502" t="str">
            <v>Net errors and omissions</v>
          </cell>
          <cell r="D502">
            <v>-211.29999999999961</v>
          </cell>
          <cell r="E502">
            <v>-147.2999999999999</v>
          </cell>
          <cell r="F502">
            <v>7.1000000000002217</v>
          </cell>
          <cell r="G502">
            <v>141.05020000000025</v>
          </cell>
          <cell r="H502">
            <v>79.633229999999742</v>
          </cell>
        </row>
        <row r="504">
          <cell r="B504" t="str">
            <v>Memo items:</v>
          </cell>
        </row>
        <row r="505">
          <cell r="B505" t="str">
            <v xml:space="preserve">     Stock of CENIs held abroad abroad</v>
          </cell>
        </row>
        <row r="506">
          <cell r="B506" t="str">
            <v xml:space="preserve">     Flow of CENIs</v>
          </cell>
        </row>
        <row r="507">
          <cell r="B507" t="str">
            <v xml:space="preserve">     "Interest" on CENIs</v>
          </cell>
        </row>
        <row r="508">
          <cell r="B508" t="str">
            <v>Memorandum items:</v>
          </cell>
        </row>
        <row r="510">
          <cell r="B510" t="str">
            <v xml:space="preserve">  Total change in percent</v>
          </cell>
          <cell r="D510" t="str">
            <v>...</v>
          </cell>
          <cell r="E510" t="str">
            <v>...</v>
          </cell>
          <cell r="F510">
            <v>-112.19512195121939</v>
          </cell>
          <cell r="G510">
            <v>-67.048682926829144</v>
          </cell>
          <cell r="H510">
            <v>-26.130131707317194</v>
          </cell>
        </row>
        <row r="512">
          <cell r="B512" t="str">
            <v xml:space="preserve">  Total in percent of GDP</v>
          </cell>
          <cell r="D512">
            <v>-13.510230179028108</v>
          </cell>
          <cell r="E512">
            <v>-3.3018423883808428</v>
          </cell>
          <cell r="F512">
            <v>-1.3542501787610111</v>
          </cell>
          <cell r="G512">
            <v>3.7361701220063401</v>
          </cell>
          <cell r="H512">
            <v>8.2660328616684122</v>
          </cell>
        </row>
        <row r="514">
          <cell r="B514" t="str">
            <v xml:space="preserve">  Errors and omissions </v>
          </cell>
        </row>
        <row r="515">
          <cell r="B515" t="str">
            <v xml:space="preserve">    In percent of GDP</v>
          </cell>
          <cell r="D515">
            <v>-13.510230179028108</v>
          </cell>
          <cell r="E515">
            <v>-8.458458848843458</v>
          </cell>
          <cell r="F515">
            <v>0.38460705076814267</v>
          </cell>
          <cell r="G515">
            <v>7.8014209127880845</v>
          </cell>
          <cell r="H515">
            <v>4.3468061538461393</v>
          </cell>
        </row>
        <row r="516">
          <cell r="B516" t="str">
            <v xml:space="preserve">    In percent of exports of g&amp;nfs</v>
          </cell>
          <cell r="D516">
            <v>-54.123975409835964</v>
          </cell>
          <cell r="E516">
            <v>-42.061679040548228</v>
          </cell>
          <cell r="F516">
            <v>2.2955059812480512</v>
          </cell>
          <cell r="G516">
            <v>39.077511609647722</v>
          </cell>
          <cell r="H516">
            <v>17.590717302374163</v>
          </cell>
        </row>
        <row r="518">
          <cell r="B518" t="str">
            <v xml:space="preserve">  Total "foreign direct investment" (eop)</v>
          </cell>
        </row>
        <row r="519">
          <cell r="B519" t="str">
            <v xml:space="preserve">    In millions of U.S. dollars</v>
          </cell>
          <cell r="D519" t="str">
            <v>...</v>
          </cell>
          <cell r="E519" t="str">
            <v>...</v>
          </cell>
          <cell r="F519" t="str">
            <v>...</v>
          </cell>
          <cell r="G519" t="str">
            <v>...</v>
          </cell>
          <cell r="H519">
            <v>151.43322999999975</v>
          </cell>
        </row>
        <row r="520">
          <cell r="B520" t="str">
            <v xml:space="preserve">    In percent of GDP</v>
          </cell>
          <cell r="D520" t="str">
            <v>...</v>
          </cell>
          <cell r="E520" t="str">
            <v>...</v>
          </cell>
          <cell r="F520" t="str">
            <v>...</v>
          </cell>
          <cell r="G520" t="str">
            <v>...</v>
          </cell>
          <cell r="H520">
            <v>8.2660328616684122</v>
          </cell>
        </row>
        <row r="522">
          <cell r="B522" t="str">
            <v xml:space="preserve">      Commercial banks </v>
          </cell>
        </row>
        <row r="523">
          <cell r="B523" t="str">
            <v xml:space="preserve">            International reserves (inc. FNI)</v>
          </cell>
        </row>
        <row r="524">
          <cell r="B524" t="str">
            <v xml:space="preserve">            Medium term debt</v>
          </cell>
        </row>
        <row r="526">
          <cell r="B526" t="str">
            <v xml:space="preserve">  Dividend payments to abroad in percent of total inflow  ...</v>
          </cell>
          <cell r="G526">
            <v>14.803805170080864</v>
          </cell>
          <cell r="H526">
            <v>6.6035704316681461</v>
          </cell>
        </row>
        <row r="528">
          <cell r="B528" t="str">
            <v>Sources: Data provided by the Nicaraguan authorities; and staff estimates.</v>
          </cell>
        </row>
        <row r="530">
          <cell r="B530" t="str">
            <v>1/ Includes FNI</v>
          </cell>
        </row>
        <row r="538">
          <cell r="B538" t="str">
            <v>Table 38.  Nicaragua: Public Sector External Debt</v>
          </cell>
        </row>
        <row r="540">
          <cell r="C540">
            <v>1990</v>
          </cell>
          <cell r="D540">
            <v>1991</v>
          </cell>
          <cell r="E540">
            <v>1992</v>
          </cell>
          <cell r="F540">
            <v>1993</v>
          </cell>
          <cell r="G540">
            <v>1994</v>
          </cell>
          <cell r="H540">
            <v>1995</v>
          </cell>
        </row>
        <row r="542">
          <cell r="G542" t="str">
            <v>Estimates</v>
          </cell>
          <cell r="H542" t="str">
            <v xml:space="preserve">Projections </v>
          </cell>
        </row>
        <row r="545">
          <cell r="C545" t="str">
            <v>(In milllions of U.S. dollars; end of period)</v>
          </cell>
        </row>
        <row r="547">
          <cell r="B547" t="str">
            <v>Total debt</v>
          </cell>
          <cell r="C547">
            <v>10715</v>
          </cell>
          <cell r="D547">
            <v>10313</v>
          </cell>
          <cell r="E547">
            <v>10762.3</v>
          </cell>
          <cell r="F547">
            <v>10987.3</v>
          </cell>
          <cell r="G547">
            <v>11695</v>
          </cell>
          <cell r="H547">
            <v>10344</v>
          </cell>
        </row>
        <row r="549">
          <cell r="B549" t="str">
            <v xml:space="preserve">  Bilateral debt (official)</v>
          </cell>
          <cell r="C549">
            <v>7222</v>
          </cell>
          <cell r="D549">
            <v>7200</v>
          </cell>
          <cell r="E549">
            <v>7548</v>
          </cell>
          <cell r="F549">
            <v>7726.8</v>
          </cell>
          <cell r="G549">
            <v>8325</v>
          </cell>
          <cell r="H549">
            <v>8285</v>
          </cell>
        </row>
        <row r="550">
          <cell r="B550" t="str">
            <v xml:space="preserve">    Paris Club</v>
          </cell>
          <cell r="C550">
            <v>1550</v>
          </cell>
          <cell r="D550">
            <v>1419</v>
          </cell>
          <cell r="E550">
            <v>1440</v>
          </cell>
          <cell r="F550">
            <v>1356</v>
          </cell>
          <cell r="G550">
            <v>1647</v>
          </cell>
          <cell r="H550" t="str">
            <v>...</v>
          </cell>
        </row>
        <row r="551">
          <cell r="B551" t="str">
            <v xml:space="preserve">    Former Soviet Union</v>
          </cell>
          <cell r="C551">
            <v>2865</v>
          </cell>
          <cell r="D551">
            <v>2937</v>
          </cell>
          <cell r="E551">
            <v>3114</v>
          </cell>
          <cell r="F551">
            <v>3240</v>
          </cell>
          <cell r="G551">
            <v>3391</v>
          </cell>
          <cell r="H551" t="str">
            <v>...</v>
          </cell>
        </row>
        <row r="552">
          <cell r="B552" t="str">
            <v xml:space="preserve">    Latin America</v>
          </cell>
          <cell r="C552">
            <v>2150</v>
          </cell>
          <cell r="D552">
            <v>2071</v>
          </cell>
          <cell r="E552">
            <v>2146</v>
          </cell>
          <cell r="F552">
            <v>2246</v>
          </cell>
          <cell r="G552">
            <v>2280</v>
          </cell>
          <cell r="H552" t="str">
            <v>...</v>
          </cell>
        </row>
        <row r="553">
          <cell r="B553" t="str">
            <v xml:space="preserve">    Other</v>
          </cell>
          <cell r="C553">
            <v>657</v>
          </cell>
          <cell r="D553">
            <v>773</v>
          </cell>
          <cell r="E553">
            <v>848</v>
          </cell>
          <cell r="F553">
            <v>884.80000000000018</v>
          </cell>
          <cell r="G553">
            <v>1007</v>
          </cell>
          <cell r="H553" t="str">
            <v>...</v>
          </cell>
        </row>
        <row r="555">
          <cell r="B555" t="str">
            <v xml:space="preserve">  Multilateral debt</v>
          </cell>
          <cell r="C555">
            <v>1287</v>
          </cell>
          <cell r="D555">
            <v>1088</v>
          </cell>
          <cell r="E555">
            <v>1243</v>
          </cell>
          <cell r="F555">
            <v>1291.2</v>
          </cell>
          <cell r="G555">
            <v>1472</v>
          </cell>
          <cell r="H555">
            <v>1632</v>
          </cell>
        </row>
        <row r="556">
          <cell r="B556" t="str">
            <v xml:space="preserve">    IBRD/IDA</v>
          </cell>
          <cell r="C556">
            <v>366</v>
          </cell>
          <cell r="D556">
            <v>190</v>
          </cell>
          <cell r="E556">
            <v>252.7</v>
          </cell>
          <cell r="F556">
            <v>264</v>
          </cell>
          <cell r="G556">
            <v>300</v>
          </cell>
          <cell r="H556" t="str">
            <v>...</v>
          </cell>
        </row>
        <row r="557">
          <cell r="B557" t="str">
            <v xml:space="preserve">    IDB</v>
          </cell>
          <cell r="C557">
            <v>434</v>
          </cell>
          <cell r="D557">
            <v>407</v>
          </cell>
          <cell r="E557">
            <v>464.7</v>
          </cell>
          <cell r="F557">
            <v>474.7</v>
          </cell>
          <cell r="G557">
            <v>554</v>
          </cell>
          <cell r="H557" t="str">
            <v>...</v>
          </cell>
        </row>
        <row r="558">
          <cell r="B558" t="str">
            <v xml:space="preserve">    Other</v>
          </cell>
          <cell r="C558">
            <v>487</v>
          </cell>
          <cell r="D558">
            <v>491</v>
          </cell>
          <cell r="E558">
            <v>525.59999999999991</v>
          </cell>
          <cell r="F558">
            <v>552.5</v>
          </cell>
          <cell r="G558">
            <v>618</v>
          </cell>
          <cell r="H558" t="str">
            <v>...</v>
          </cell>
        </row>
        <row r="560">
          <cell r="B560" t="str">
            <v xml:space="preserve">  Commercial banks</v>
          </cell>
          <cell r="C560">
            <v>1844</v>
          </cell>
          <cell r="D560">
            <v>1712</v>
          </cell>
          <cell r="E560">
            <v>1739.9</v>
          </cell>
          <cell r="F560">
            <v>1739.9</v>
          </cell>
          <cell r="G560">
            <v>1728</v>
          </cell>
          <cell r="H560">
            <v>322</v>
          </cell>
        </row>
        <row r="562">
          <cell r="B562" t="str">
            <v xml:space="preserve">  Other </v>
          </cell>
          <cell r="C562">
            <v>362</v>
          </cell>
          <cell r="D562">
            <v>313</v>
          </cell>
          <cell r="E562">
            <v>231.4</v>
          </cell>
          <cell r="F562">
            <v>229.4</v>
          </cell>
          <cell r="G562">
            <v>170</v>
          </cell>
          <cell r="H562">
            <v>105</v>
          </cell>
        </row>
        <row r="565">
          <cell r="B565" t="str">
            <v>Memorandum items:</v>
          </cell>
        </row>
        <row r="567">
          <cell r="C567" t="str">
            <v>(In percent of GDP)</v>
          </cell>
        </row>
        <row r="569">
          <cell r="B569" t="str">
            <v>Total debt</v>
          </cell>
          <cell r="C569">
            <v>685.10230179028133</v>
          </cell>
          <cell r="D569">
            <v>592.20696611081212</v>
          </cell>
          <cell r="E569">
            <v>582.99386795519047</v>
          </cell>
          <cell r="F569">
            <v>607.70244916403067</v>
          </cell>
          <cell r="G569">
            <v>638.3754366014133</v>
          </cell>
          <cell r="H569">
            <v>548.16592966940402</v>
          </cell>
        </row>
        <row r="570">
          <cell r="B570" t="str">
            <v xml:space="preserve">  Bilateral debt (official)</v>
          </cell>
          <cell r="C570">
            <v>461.76470588235293</v>
          </cell>
          <cell r="D570">
            <v>413.44809037116727</v>
          </cell>
          <cell r="E570">
            <v>408.87521397152824</v>
          </cell>
          <cell r="F570">
            <v>427.36571170356984</v>
          </cell>
          <cell r="G570">
            <v>454.42287385265212</v>
          </cell>
          <cell r="H570">
            <v>439.05208113988908</v>
          </cell>
        </row>
        <row r="571">
          <cell r="B571" t="str">
            <v xml:space="preserve">  Multilateral debt</v>
          </cell>
          <cell r="C571">
            <v>82.289002557544748</v>
          </cell>
          <cell r="D571">
            <v>62.476600322754159</v>
          </cell>
          <cell r="E571">
            <v>67.33331888799809</v>
          </cell>
          <cell r="F571">
            <v>71.4156710347944</v>
          </cell>
          <cell r="G571">
            <v>80.349606043375843</v>
          </cell>
          <cell r="H571">
            <v>86.48557591071804</v>
          </cell>
        </row>
        <row r="572">
          <cell r="B572" t="str">
            <v xml:space="preserve">  Commercial banks</v>
          </cell>
          <cell r="C572">
            <v>117.90281329923273</v>
          </cell>
          <cell r="D572">
            <v>98.308768154921992</v>
          </cell>
          <cell r="E572">
            <v>94.250395441052191</v>
          </cell>
          <cell r="F572">
            <v>96.233059195662008</v>
          </cell>
          <cell r="G572">
            <v>94.323450572658601</v>
          </cell>
          <cell r="H572">
            <v>17.063943286305889</v>
          </cell>
        </row>
        <row r="573">
          <cell r="B573" t="str">
            <v xml:space="preserve">  Other </v>
          </cell>
          <cell r="C573">
            <v>23.145780051150894</v>
          </cell>
          <cell r="D573">
            <v>17.973507261968798</v>
          </cell>
          <cell r="E573">
            <v>12.534939654612035</v>
          </cell>
          <cell r="F573">
            <v>12.688007230004519</v>
          </cell>
          <cell r="G573">
            <v>9.27950613272683</v>
          </cell>
          <cell r="H573">
            <v>5.5643293324910506</v>
          </cell>
        </row>
        <row r="576">
          <cell r="C576" t="str">
            <v>(In percent of exports of g&amp;nfs)</v>
          </cell>
        </row>
        <row r="578">
          <cell r="B578" t="str">
            <v>Total debt</v>
          </cell>
          <cell r="C578">
            <v>2744.6209016393441</v>
          </cell>
          <cell r="D578">
            <v>2944.8886350656767</v>
          </cell>
          <cell r="E578">
            <v>3479.5667636598773</v>
          </cell>
          <cell r="F578">
            <v>3043.9966998180912</v>
          </cell>
          <cell r="G578">
            <v>2583.3868455576458</v>
          </cell>
          <cell r="H578">
            <v>1606.2478444771955</v>
          </cell>
        </row>
        <row r="581">
          <cell r="C581" t="str">
            <v>(In percent of total; excluding commercial banks)</v>
          </cell>
        </row>
        <row r="583">
          <cell r="B583" t="str">
            <v>Bilateral debt</v>
          </cell>
          <cell r="C583">
            <v>81.411340322398829</v>
          </cell>
          <cell r="D583">
            <v>83.711196372514834</v>
          </cell>
          <cell r="E583">
            <v>83.658450079801383</v>
          </cell>
          <cell r="F583">
            <v>83.556459112831718</v>
          </cell>
          <cell r="G583">
            <v>83.525634594160735</v>
          </cell>
          <cell r="H583">
            <v>82.668130113749754</v>
          </cell>
        </row>
        <row r="584">
          <cell r="B584" t="str">
            <v>Multilateral debt</v>
          </cell>
          <cell r="C584">
            <v>14.507947243828204</v>
          </cell>
          <cell r="D584">
            <v>12.649691896291129</v>
          </cell>
          <cell r="E584">
            <v>13.776822131583616</v>
          </cell>
          <cell r="F584">
            <v>13.962843610095813</v>
          </cell>
          <cell r="G584">
            <v>14.768736831544096</v>
          </cell>
          <cell r="H584">
            <v>16.284174815406107</v>
          </cell>
        </row>
        <row r="585">
          <cell r="B585" t="str">
            <v>Other</v>
          </cell>
          <cell r="C585">
            <v>4.0807124337729679</v>
          </cell>
          <cell r="D585">
            <v>3.6391117311940473</v>
          </cell>
          <cell r="E585">
            <v>2.5647277886150026</v>
          </cell>
          <cell r="F585">
            <v>2.4806972770724744</v>
          </cell>
          <cell r="G585">
            <v>1.705628574295174</v>
          </cell>
          <cell r="H585">
            <v>1.047695070844143</v>
          </cell>
        </row>
        <row r="587">
          <cell r="B587" t="str">
            <v>Sources: Data provided by the Nicaraguan authorities; and staff estimates.</v>
          </cell>
        </row>
        <row r="588">
          <cell r="B588" t="str">
            <v>Note: This table includes IMF debt as reported by Nicaraguan authorities.  Staff report tables subtract IMF debt (from Nicaraguans) and adds it back (from IMF).</v>
          </cell>
        </row>
        <row r="636">
          <cell r="B636" t="str">
            <v>Nicaragua:  External Financing Summary</v>
          </cell>
        </row>
        <row r="640">
          <cell r="D640">
            <v>1990</v>
          </cell>
          <cell r="E640">
            <v>1991</v>
          </cell>
          <cell r="F640">
            <v>1992</v>
          </cell>
          <cell r="G640">
            <v>1993</v>
          </cell>
          <cell r="H640">
            <v>1994</v>
          </cell>
        </row>
        <row r="644">
          <cell r="C644" t="str">
            <v>(In millions of US dollars)</v>
          </cell>
        </row>
        <row r="646">
          <cell r="B646" t="str">
            <v>Total Gross Official Capital</v>
          </cell>
          <cell r="H646">
            <v>583.30000000000007</v>
          </cell>
        </row>
        <row r="648">
          <cell r="B648" t="str">
            <v>Disbursements</v>
          </cell>
          <cell r="H648">
            <v>337.90000000000003</v>
          </cell>
        </row>
        <row r="650">
          <cell r="B650" t="str">
            <v xml:space="preserve">    Untied</v>
          </cell>
          <cell r="H650">
            <v>161.30000000000001</v>
          </cell>
        </row>
        <row r="651">
          <cell r="B651" t="str">
            <v xml:space="preserve">    Tied</v>
          </cell>
          <cell r="H651">
            <v>176.60000000000002</v>
          </cell>
        </row>
        <row r="653">
          <cell r="B653" t="str">
            <v xml:space="preserve">    Bilaterals</v>
          </cell>
          <cell r="H653">
            <v>97.899999999999991</v>
          </cell>
        </row>
        <row r="654">
          <cell r="B654" t="str">
            <v xml:space="preserve">    Multilaterals</v>
          </cell>
          <cell r="H654">
            <v>240.00000000000003</v>
          </cell>
        </row>
        <row r="656">
          <cell r="B656" t="str">
            <v>Official Transfers</v>
          </cell>
          <cell r="H656">
            <v>245.4</v>
          </cell>
        </row>
        <row r="658">
          <cell r="B658" t="str">
            <v xml:space="preserve">    Untied</v>
          </cell>
          <cell r="H658">
            <v>55.7</v>
          </cell>
        </row>
        <row r="659">
          <cell r="B659" t="str">
            <v xml:space="preserve">    Tied</v>
          </cell>
          <cell r="H659">
            <v>189.7</v>
          </cell>
        </row>
        <row r="661">
          <cell r="B661" t="str">
            <v xml:space="preserve">    Bilaterals</v>
          </cell>
          <cell r="H661">
            <v>189.8</v>
          </cell>
        </row>
        <row r="662">
          <cell r="B662" t="str">
            <v xml:space="preserve">    Multilaterals</v>
          </cell>
          <cell r="H662">
            <v>55.6</v>
          </cell>
        </row>
        <row r="664">
          <cell r="B664" t="str">
            <v>Amortization Payments</v>
          </cell>
          <cell r="H664">
            <v>139.4</v>
          </cell>
        </row>
        <row r="666">
          <cell r="B666" t="str">
            <v>Net Official Capital</v>
          </cell>
          <cell r="H666">
            <v>443.90000000000009</v>
          </cell>
        </row>
        <row r="667">
          <cell r="B667" t="str">
            <v xml:space="preserve">    (in percent of GDP)</v>
          </cell>
          <cell r="H667">
            <v>24.230428072455531</v>
          </cell>
        </row>
        <row r="669">
          <cell r="B669" t="str">
            <v>Nonfinancial Public Sector</v>
          </cell>
        </row>
        <row r="670">
          <cell r="B670" t="str">
            <v xml:space="preserve">   Total Gross Official Capital</v>
          </cell>
        </row>
        <row r="672">
          <cell r="B672" t="str">
            <v xml:space="preserve">      Disbursements</v>
          </cell>
        </row>
        <row r="673">
          <cell r="B673" t="str">
            <v xml:space="preserve">         World Bank</v>
          </cell>
        </row>
        <row r="674">
          <cell r="B674" t="str">
            <v xml:space="preserve">         IDB</v>
          </cell>
        </row>
        <row r="675">
          <cell r="B675" t="str">
            <v xml:space="preserve">         Germany</v>
          </cell>
        </row>
        <row r="676">
          <cell r="B676" t="str">
            <v xml:space="preserve">         Japan</v>
          </cell>
        </row>
        <row r="677">
          <cell r="B677" t="str">
            <v xml:space="preserve">         Taiwan</v>
          </cell>
        </row>
        <row r="678">
          <cell r="B678" t="str">
            <v xml:space="preserve">         Bladex</v>
          </cell>
        </row>
        <row r="679">
          <cell r="B679" t="str">
            <v xml:space="preserve">         South Korea</v>
          </cell>
        </row>
        <row r="680">
          <cell r="B680" t="str">
            <v xml:space="preserve">         Others</v>
          </cell>
        </row>
        <row r="682">
          <cell r="B682" t="str">
            <v xml:space="preserve">      Transfers</v>
          </cell>
        </row>
        <row r="684">
          <cell r="B684" t="str">
            <v xml:space="preserve">   Amortization paid (cash)</v>
          </cell>
        </row>
        <row r="686">
          <cell r="B686" t="str">
            <v xml:space="preserve">   Net Disbursements (in cash terms)</v>
          </cell>
        </row>
        <row r="687">
          <cell r="B687" t="str">
            <v xml:space="preserve">   (in percent of GDP)</v>
          </cell>
        </row>
        <row r="690">
          <cell r="B690" t="str">
            <v>Sources:  Central Bank of Nicaragua, and Fund staff estimates.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>
        <row r="55">
          <cell r="B55">
            <v>38125.503199999999</v>
          </cell>
          <cell r="G55">
            <v>53168.86</v>
          </cell>
        </row>
        <row r="56">
          <cell r="B56">
            <v>15517.300000000001</v>
          </cell>
          <cell r="G56">
            <v>17605.306</v>
          </cell>
        </row>
        <row r="57">
          <cell r="B57">
            <v>22608.203199999996</v>
          </cell>
          <cell r="G57">
            <v>35563.553999999996</v>
          </cell>
        </row>
        <row r="59">
          <cell r="G59">
            <v>-2</v>
          </cell>
        </row>
        <row r="60">
          <cell r="G60">
            <v>-5.6291390728476776</v>
          </cell>
        </row>
        <row r="61">
          <cell r="G61">
            <v>49.804332946463113</v>
          </cell>
        </row>
        <row r="62">
          <cell r="G62">
            <v>39.457464262399554</v>
          </cell>
        </row>
        <row r="63">
          <cell r="G63">
            <v>-6.9069221701092758</v>
          </cell>
        </row>
        <row r="66">
          <cell r="G66">
            <v>1997</v>
          </cell>
        </row>
        <row r="71">
          <cell r="G71">
            <v>-1.6</v>
          </cell>
        </row>
        <row r="72">
          <cell r="G72">
            <v>-67.158385093167709</v>
          </cell>
        </row>
        <row r="73">
          <cell r="G73">
            <v>-67.683850931677014</v>
          </cell>
        </row>
        <row r="77">
          <cell r="G77">
            <v>3.8</v>
          </cell>
        </row>
        <row r="78">
          <cell r="G78">
            <v>5.7417116227236997</v>
          </cell>
        </row>
        <row r="79">
          <cell r="G79">
            <v>9.7598966643872131</v>
          </cell>
        </row>
        <row r="83">
          <cell r="G83">
            <v>3.4</v>
          </cell>
        </row>
        <row r="84">
          <cell r="G84">
            <v>6.2240425379032738</v>
          </cell>
        </row>
        <row r="85">
          <cell r="G85">
            <v>9.835659984191981</v>
          </cell>
        </row>
        <row r="89">
          <cell r="G89">
            <v>5.0999999999999996</v>
          </cell>
        </row>
        <row r="90">
          <cell r="G90">
            <v>-20.311121196076954</v>
          </cell>
        </row>
        <row r="91">
          <cell r="G91">
            <v>-16.246988377076889</v>
          </cell>
        </row>
        <row r="95">
          <cell r="G95">
            <v>-32.065217391304344</v>
          </cell>
        </row>
        <row r="96">
          <cell r="G96">
            <v>22.623074032318669</v>
          </cell>
        </row>
        <row r="97">
          <cell r="G97">
            <v>-16.696281228044384</v>
          </cell>
        </row>
        <row r="101">
          <cell r="G101">
            <v>-5.6291390728476776</v>
          </cell>
        </row>
        <row r="102">
          <cell r="G102">
            <v>-30.722891566265055</v>
          </cell>
        </row>
        <row r="103">
          <cell r="G103">
            <v>-34.62259634564748</v>
          </cell>
        </row>
        <row r="107">
          <cell r="G107">
            <v>-23.37461300309598</v>
          </cell>
        </row>
        <row r="108">
          <cell r="G108">
            <v>-45.945945945945944</v>
          </cell>
        </row>
        <row r="109">
          <cell r="G109">
            <v>-58.580871893565387</v>
          </cell>
        </row>
        <row r="113">
          <cell r="G113">
            <v>0.3</v>
          </cell>
        </row>
        <row r="118">
          <cell r="G118">
            <v>0.4</v>
          </cell>
        </row>
        <row r="121">
          <cell r="G121">
            <v>0.25345548380911609</v>
          </cell>
        </row>
        <row r="124">
          <cell r="G124">
            <v>1997</v>
          </cell>
        </row>
        <row r="129">
          <cell r="G129">
            <v>0.05</v>
          </cell>
        </row>
        <row r="130">
          <cell r="G130">
            <v>0</v>
          </cell>
        </row>
        <row r="131">
          <cell r="G131">
            <v>-5.0000000000000001E-3</v>
          </cell>
        </row>
        <row r="133">
          <cell r="G133">
            <v>4.4750000000000068E-2</v>
          </cell>
        </row>
        <row r="136">
          <cell r="G136">
            <v>0.3606297526729092</v>
          </cell>
        </row>
        <row r="137">
          <cell r="G137">
            <v>0.34678346377531843</v>
          </cell>
        </row>
        <row r="141">
          <cell r="G141">
            <v>0.13560531344880156</v>
          </cell>
        </row>
        <row r="142">
          <cell r="G142">
            <v>0.16</v>
          </cell>
        </row>
        <row r="143">
          <cell r="G143">
            <v>0.16</v>
          </cell>
        </row>
        <row r="147">
          <cell r="G147">
            <v>2.4540550209803724E-2</v>
          </cell>
        </row>
        <row r="148">
          <cell r="G148">
            <v>0</v>
          </cell>
        </row>
        <row r="149">
          <cell r="G149">
            <v>0.24</v>
          </cell>
        </row>
        <row r="150">
          <cell r="G150">
            <v>0.24</v>
          </cell>
        </row>
        <row r="152">
          <cell r="G152">
            <v>-8.1999999999999993</v>
          </cell>
        </row>
        <row r="156">
          <cell r="G156">
            <v>0.05</v>
          </cell>
        </row>
        <row r="157">
          <cell r="G157">
            <v>0.02</v>
          </cell>
        </row>
        <row r="158">
          <cell r="G158">
            <v>-5.4</v>
          </cell>
        </row>
        <row r="159">
          <cell r="G159">
            <v>1.2219999999999898E-2</v>
          </cell>
        </row>
        <row r="163">
          <cell r="G163">
            <v>2.4540550209803724E-2</v>
          </cell>
        </row>
        <row r="164">
          <cell r="G164">
            <v>0.11</v>
          </cell>
          <cell r="H164">
            <v>1.1100000000000001</v>
          </cell>
          <cell r="I164">
            <v>2.11</v>
          </cell>
          <cell r="J164">
            <v>3.11</v>
          </cell>
        </row>
        <row r="165">
          <cell r="G165">
            <v>0.13454055020980371</v>
          </cell>
          <cell r="H165">
            <v>1.1100000000000001</v>
          </cell>
          <cell r="I165">
            <v>2.11</v>
          </cell>
          <cell r="J165">
            <v>3.11</v>
          </cell>
        </row>
        <row r="167">
          <cell r="G167">
            <v>1997</v>
          </cell>
        </row>
        <row r="171">
          <cell r="B171" t="str">
            <v>= 1.8% of exports</v>
          </cell>
          <cell r="G171" t="str">
            <v>= 2% of fob exports</v>
          </cell>
        </row>
        <row r="175">
          <cell r="G175">
            <v>4.3165484356023853</v>
          </cell>
        </row>
        <row r="176">
          <cell r="G176">
            <v>4</v>
          </cell>
        </row>
        <row r="177">
          <cell r="G177">
            <v>0</v>
          </cell>
        </row>
        <row r="178">
          <cell r="G178">
            <v>3</v>
          </cell>
        </row>
        <row r="179">
          <cell r="G179">
            <v>-5.0000000000000001E-3</v>
          </cell>
        </row>
        <row r="181">
          <cell r="G181">
            <v>7.7749656934243738E-2</v>
          </cell>
        </row>
        <row r="182">
          <cell r="G182">
            <v>3.7949656934243681E-2</v>
          </cell>
        </row>
        <row r="183">
          <cell r="G183">
            <v>2.4999999999999998E-2</v>
          </cell>
        </row>
      </sheetData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>
        <row r="1">
          <cell r="B1" t="str">
            <v xml:space="preserve">Nicaragua: Medium-Term Balance of Payments, 1998-2018 </v>
          </cell>
        </row>
        <row r="3">
          <cell r="B3" t="str">
            <v>(In millions of U.S. dollars)</v>
          </cell>
        </row>
        <row r="5">
          <cell r="A5">
            <v>36185.742696180554</v>
          </cell>
        </row>
        <row r="6">
          <cell r="A6">
            <v>36185.742696180554</v>
          </cell>
          <cell r="B6" t="str">
            <v>1998</v>
          </cell>
          <cell r="C6" t="str">
            <v>1999</v>
          </cell>
          <cell r="D6" t="str">
            <v>2000</v>
          </cell>
          <cell r="E6" t="str">
            <v>2001</v>
          </cell>
          <cell r="F6" t="str">
            <v>2002</v>
          </cell>
          <cell r="G6" t="str">
            <v>2003</v>
          </cell>
          <cell r="H6" t="str">
            <v>2004</v>
          </cell>
          <cell r="I6" t="str">
            <v>2005</v>
          </cell>
          <cell r="J6" t="str">
            <v>2006</v>
          </cell>
          <cell r="K6" t="str">
            <v>2007</v>
          </cell>
          <cell r="L6" t="str">
            <v>2008</v>
          </cell>
          <cell r="M6" t="str">
            <v>2009</v>
          </cell>
          <cell r="N6" t="str">
            <v>2010</v>
          </cell>
          <cell r="O6" t="str">
            <v>2011</v>
          </cell>
          <cell r="P6" t="str">
            <v>2012</v>
          </cell>
          <cell r="Q6" t="str">
            <v>2013</v>
          </cell>
          <cell r="R6" t="str">
            <v>2014</v>
          </cell>
          <cell r="S6" t="str">
            <v>2015</v>
          </cell>
          <cell r="T6" t="str">
            <v>2016</v>
          </cell>
        </row>
        <row r="10">
          <cell r="A10" t="str">
            <v>Current account</v>
          </cell>
          <cell r="B10">
            <v>-661.03351306000013</v>
          </cell>
          <cell r="C10">
            <v>-707.89881517200001</v>
          </cell>
          <cell r="D10">
            <v>-741.39579076756343</v>
          </cell>
          <cell r="E10">
            <v>-691.79448763344567</v>
          </cell>
          <cell r="F10">
            <v>-691.25754368750722</v>
          </cell>
          <cell r="G10">
            <v>-677.31571790516534</v>
          </cell>
          <cell r="H10">
            <v>-652.15898453079171</v>
          </cell>
          <cell r="I10">
            <v>-639.0097855929115</v>
          </cell>
          <cell r="J10">
            <v>-610.41489874322451</v>
          </cell>
          <cell r="K10">
            <v>-598.17891832916212</v>
          </cell>
          <cell r="L10">
            <v>-599.64331544337881</v>
          </cell>
          <cell r="M10">
            <v>-594.19632827347289</v>
          </cell>
          <cell r="N10">
            <v>-597.53220709520951</v>
          </cell>
          <cell r="O10">
            <v>-596.70656059448061</v>
          </cell>
          <cell r="P10">
            <v>-604.05122374261055</v>
          </cell>
          <cell r="Q10">
            <v>-611.02297038891732</v>
          </cell>
          <cell r="R10">
            <v>-616.03714894102745</v>
          </cell>
          <cell r="S10">
            <v>-628.81953811244568</v>
          </cell>
          <cell r="T10">
            <v>-631.58498358950601</v>
          </cell>
        </row>
        <row r="12">
          <cell r="A12" t="str">
            <v xml:space="preserve">   Trade balance</v>
          </cell>
          <cell r="B12">
            <v>-637.22144720000006</v>
          </cell>
          <cell r="C12">
            <v>-757.7254044</v>
          </cell>
          <cell r="D12">
            <v>-788.27976478559981</v>
          </cell>
          <cell r="E12">
            <v>-778.89809883187991</v>
          </cell>
          <cell r="F12">
            <v>-790.61267690840282</v>
          </cell>
          <cell r="G12">
            <v>-803.24803365640412</v>
          </cell>
          <cell r="H12">
            <v>-818.15026691945377</v>
          </cell>
          <cell r="I12">
            <v>-834.00892541726034</v>
          </cell>
          <cell r="J12">
            <v>-849.98213158584986</v>
          </cell>
          <cell r="K12">
            <v>-874.04740451443217</v>
          </cell>
          <cell r="L12">
            <v>-899.38471113900869</v>
          </cell>
          <cell r="M12">
            <v>-943.70932816643904</v>
          </cell>
          <cell r="N12">
            <v>-994.72161629289485</v>
          </cell>
          <cell r="O12">
            <v>-1041.6985179229243</v>
          </cell>
          <cell r="P12">
            <v>-1098.1189915655586</v>
          </cell>
          <cell r="Q12">
            <v>-1157.5904916115564</v>
          </cell>
          <cell r="R12">
            <v>-1220.2756010452981</v>
          </cell>
          <cell r="S12">
            <v>-1286.3452098721232</v>
          </cell>
          <cell r="T12">
            <v>-1355.9788965897205</v>
          </cell>
        </row>
        <row r="13">
          <cell r="A13" t="str">
            <v xml:space="preserve">        Exports</v>
          </cell>
          <cell r="B13">
            <v>616.74318700000003</v>
          </cell>
          <cell r="C13">
            <v>601.07098140000005</v>
          </cell>
          <cell r="D13">
            <v>696.71867101440012</v>
          </cell>
          <cell r="E13">
            <v>762.75880466974331</v>
          </cell>
          <cell r="F13">
            <v>835.82414573430469</v>
          </cell>
          <cell r="G13">
            <v>912.60589117780148</v>
          </cell>
          <cell r="H13">
            <v>993.41651699324962</v>
          </cell>
          <cell r="I13">
            <v>1078.9033658635112</v>
          </cell>
          <cell r="J13">
            <v>1169.8321922945272</v>
          </cell>
          <cell r="K13">
            <v>1258.4167936266792</v>
          </cell>
          <cell r="L13">
            <v>1351.4712770138149</v>
          </cell>
          <cell r="M13">
            <v>1445.0901500745601</v>
          </cell>
          <cell r="N13">
            <v>1540.1923589858757</v>
          </cell>
          <cell r="O13">
            <v>1635.9508799858615</v>
          </cell>
          <cell r="P13">
            <v>1729.8037416392312</v>
          </cell>
          <cell r="Q13">
            <v>1829.2326859289651</v>
          </cell>
          <cell r="R13">
            <v>1934.5798107194178</v>
          </cell>
          <cell r="S13">
            <v>2046.2088959991747</v>
          </cell>
          <cell r="T13">
            <v>2164.5068281112917</v>
          </cell>
        </row>
        <row r="14">
          <cell r="A14" t="str">
            <v xml:space="preserve">        Imports</v>
          </cell>
          <cell r="B14">
            <v>-1253.9646342000001</v>
          </cell>
          <cell r="C14">
            <v>-1358.7963858000001</v>
          </cell>
          <cell r="D14">
            <v>-1484.9984357999999</v>
          </cell>
          <cell r="E14">
            <v>-1541.6569035016232</v>
          </cell>
          <cell r="F14">
            <v>-1626.4368226427075</v>
          </cell>
          <cell r="G14">
            <v>-1715.8539248342056</v>
          </cell>
          <cell r="H14">
            <v>-1811.5667839127034</v>
          </cell>
          <cell r="I14">
            <v>-1912.9122912807716</v>
          </cell>
          <cell r="J14">
            <v>-2019.8143238803771</v>
          </cell>
          <cell r="K14">
            <v>-2132.4641981411114</v>
          </cell>
          <cell r="L14">
            <v>-2250.8559881528236</v>
          </cell>
          <cell r="M14">
            <v>-2388.7994782409992</v>
          </cell>
          <cell r="N14">
            <v>-2534.9139752787705</v>
          </cell>
          <cell r="O14">
            <v>-2677.6493979087859</v>
          </cell>
          <cell r="P14">
            <v>-2827.9227332047899</v>
          </cell>
          <cell r="Q14">
            <v>-2986.8231775405216</v>
          </cell>
          <cell r="R14">
            <v>-3154.8554117647159</v>
          </cell>
          <cell r="S14">
            <v>-3332.5541058712979</v>
          </cell>
          <cell r="T14">
            <v>-3520.4857247010123</v>
          </cell>
        </row>
        <row r="16">
          <cell r="A16" t="str">
            <v xml:space="preserve">   Nonfactor services (net)</v>
          </cell>
          <cell r="B16">
            <v>-67.312065860000018</v>
          </cell>
          <cell r="C16">
            <v>-50.373410772000057</v>
          </cell>
          <cell r="D16">
            <v>-48.625025981963631</v>
          </cell>
          <cell r="E16">
            <v>-24.019641493873451</v>
          </cell>
          <cell r="F16">
            <v>-7.4651367375121254</v>
          </cell>
          <cell r="G16">
            <v>7.1616250845742115</v>
          </cell>
          <cell r="H16">
            <v>24.603057670287853</v>
          </cell>
          <cell r="I16">
            <v>43.599485100142431</v>
          </cell>
          <cell r="J16">
            <v>64.305268974337935</v>
          </cell>
          <cell r="K16">
            <v>88.419692075913872</v>
          </cell>
          <cell r="L16">
            <v>115.61776906139892</v>
          </cell>
          <cell r="M16">
            <v>148.97891254478401</v>
          </cell>
          <cell r="N16">
            <v>184.67919074499531</v>
          </cell>
          <cell r="O16">
            <v>223.2448129629347</v>
          </cell>
          <cell r="P16">
            <v>263.26669750697243</v>
          </cell>
          <cell r="Q16">
            <v>307.55704942799008</v>
          </cell>
          <cell r="R16">
            <v>356.55016340754395</v>
          </cell>
          <cell r="S16">
            <v>409.45235751668201</v>
          </cell>
          <cell r="T16">
            <v>466.44226418324962</v>
          </cell>
        </row>
        <row r="17">
          <cell r="A17" t="str">
            <v xml:space="preserve">   Interest 1/</v>
          </cell>
          <cell r="B17">
            <v>-184.3</v>
          </cell>
          <cell r="C17">
            <v>-181.79999999999998</v>
          </cell>
          <cell r="D17">
            <v>-178.9</v>
          </cell>
          <cell r="E17">
            <v>-184.8</v>
          </cell>
          <cell r="F17">
            <v>-190.5</v>
          </cell>
          <cell r="G17">
            <v>-180.7</v>
          </cell>
          <cell r="H17">
            <v>-187.26334492308874</v>
          </cell>
          <cell r="I17">
            <v>-184.66580954427585</v>
          </cell>
          <cell r="J17">
            <v>-180.65316766136664</v>
          </cell>
          <cell r="K17">
            <v>-174.75474931874624</v>
          </cell>
          <cell r="L17">
            <v>-179.41027696924249</v>
          </cell>
          <cell r="M17">
            <v>-173.17557788131722</v>
          </cell>
          <cell r="N17">
            <v>-167.42433184003983</v>
          </cell>
          <cell r="O17">
            <v>-161.41321740326219</v>
          </cell>
          <cell r="P17">
            <v>-155.83477166328777</v>
          </cell>
          <cell r="Q17">
            <v>-151.15430664106805</v>
          </cell>
          <cell r="R17">
            <v>-146.06294514079218</v>
          </cell>
          <cell r="S17">
            <v>-140.32625168149531</v>
          </cell>
          <cell r="T17">
            <v>-134.16279994314291</v>
          </cell>
        </row>
        <row r="18">
          <cell r="A18" t="str">
            <v xml:space="preserve">   Other current transactions (net)</v>
          </cell>
          <cell r="B18">
            <v>227.8</v>
          </cell>
          <cell r="C18">
            <v>282</v>
          </cell>
          <cell r="D18">
            <v>274.40899999999999</v>
          </cell>
          <cell r="E18">
            <v>295.9232526923077</v>
          </cell>
          <cell r="F18">
            <v>297.32026995840766</v>
          </cell>
          <cell r="G18">
            <v>299.47069066666461</v>
          </cell>
          <cell r="H18">
            <v>328.65156964146291</v>
          </cell>
          <cell r="I18">
            <v>336.06546426848229</v>
          </cell>
          <cell r="J18">
            <v>355.91513152965405</v>
          </cell>
          <cell r="K18">
            <v>362.20354342810236</v>
          </cell>
          <cell r="L18">
            <v>363.5339036034735</v>
          </cell>
          <cell r="M18">
            <v>373.70966522949936</v>
          </cell>
          <cell r="N18">
            <v>379.93455029272974</v>
          </cell>
          <cell r="O18">
            <v>383.16036176877122</v>
          </cell>
          <cell r="P18">
            <v>386.63584197926343</v>
          </cell>
          <cell r="Q18">
            <v>390.16477843571715</v>
          </cell>
          <cell r="R18">
            <v>393.75123383751878</v>
          </cell>
          <cell r="S18">
            <v>388.39956592449073</v>
          </cell>
          <cell r="T18">
            <v>392.11444876010785</v>
          </cell>
        </row>
        <row r="20">
          <cell r="A20" t="str">
            <v>Capital account</v>
          </cell>
          <cell r="B20">
            <v>505.23351306000012</v>
          </cell>
          <cell r="C20">
            <v>606.46517309594026</v>
          </cell>
          <cell r="D20">
            <v>564.91996383967785</v>
          </cell>
          <cell r="E20">
            <v>626.63072027489784</v>
          </cell>
          <cell r="F20">
            <v>491.75766218153723</v>
          </cell>
          <cell r="G20">
            <v>590.89076659222496</v>
          </cell>
          <cell r="H20">
            <v>615.15896879652337</v>
          </cell>
          <cell r="I20">
            <v>605.59121287332118</v>
          </cell>
          <cell r="J20">
            <v>590.25627824127685</v>
          </cell>
          <cell r="K20">
            <v>584.42273861000876</v>
          </cell>
          <cell r="L20">
            <v>583.49425006881438</v>
          </cell>
          <cell r="M20">
            <v>572.69843287603248</v>
          </cell>
          <cell r="N20">
            <v>559.66326997415661</v>
          </cell>
          <cell r="O20">
            <v>557.70185599201159</v>
          </cell>
          <cell r="P20">
            <v>587.38137889751408</v>
          </cell>
          <cell r="Q20">
            <v>593.30340773122771</v>
          </cell>
          <cell r="R20">
            <v>606.93702288416944</v>
          </cell>
          <cell r="S20">
            <v>619.46917464959768</v>
          </cell>
          <cell r="T20">
            <v>616.87711006031259</v>
          </cell>
        </row>
        <row r="22">
          <cell r="A22" t="str">
            <v xml:space="preserve">     Official (net)</v>
          </cell>
          <cell r="B22">
            <v>300.10000000000002</v>
          </cell>
          <cell r="C22">
            <v>370.75200000000007</v>
          </cell>
          <cell r="D22">
            <v>328.78800000000001</v>
          </cell>
          <cell r="E22">
            <v>369</v>
          </cell>
          <cell r="F22">
            <v>203.39999999999998</v>
          </cell>
          <cell r="G22">
            <v>274.2</v>
          </cell>
          <cell r="H22">
            <v>258.08944593173544</v>
          </cell>
          <cell r="I22">
            <v>257.54680568380138</v>
          </cell>
          <cell r="J22">
            <v>231.67020532972859</v>
          </cell>
          <cell r="K22">
            <v>204.83379655145575</v>
          </cell>
          <cell r="L22">
            <v>186.78389675531074</v>
          </cell>
          <cell r="M22">
            <v>153.06447116296573</v>
          </cell>
          <cell r="N22">
            <v>116.17856260542069</v>
          </cell>
          <cell r="O22">
            <v>90.928249209209042</v>
          </cell>
          <cell r="P22">
            <v>96.763694296839162</v>
          </cell>
          <cell r="Q22">
            <v>77.569028585907603</v>
          </cell>
          <cell r="R22">
            <v>64.743940480252661</v>
          </cell>
          <cell r="S22">
            <v>49.402102055797741</v>
          </cell>
          <cell r="T22">
            <v>27.443370627419483</v>
          </cell>
        </row>
        <row r="23">
          <cell r="A23" t="str">
            <v xml:space="preserve">          Transfers</v>
          </cell>
          <cell r="B23">
            <v>215.5</v>
          </cell>
          <cell r="C23">
            <v>214.60000000000002</v>
          </cell>
          <cell r="D23">
            <v>217</v>
          </cell>
          <cell r="E23">
            <v>230</v>
          </cell>
          <cell r="F23">
            <v>220</v>
          </cell>
          <cell r="G23">
            <v>210</v>
          </cell>
          <cell r="H23">
            <v>210</v>
          </cell>
          <cell r="I23">
            <v>210</v>
          </cell>
          <cell r="J23">
            <v>200</v>
          </cell>
          <cell r="K23">
            <v>190</v>
          </cell>
          <cell r="L23">
            <v>175</v>
          </cell>
          <cell r="M23">
            <v>170</v>
          </cell>
          <cell r="N23">
            <v>170</v>
          </cell>
          <cell r="O23">
            <v>170</v>
          </cell>
          <cell r="P23">
            <v>160</v>
          </cell>
          <cell r="Q23">
            <v>150</v>
          </cell>
          <cell r="R23">
            <v>150</v>
          </cell>
          <cell r="S23">
            <v>150</v>
          </cell>
          <cell r="T23">
            <v>140</v>
          </cell>
        </row>
        <row r="24">
          <cell r="A24" t="str">
            <v xml:space="preserve">          Disbursements</v>
          </cell>
          <cell r="B24">
            <v>267.70000000000005</v>
          </cell>
          <cell r="C24">
            <v>330.3</v>
          </cell>
          <cell r="D24">
            <v>274.8</v>
          </cell>
          <cell r="E24">
            <v>280</v>
          </cell>
          <cell r="F24">
            <v>270</v>
          </cell>
          <cell r="G24">
            <v>260</v>
          </cell>
          <cell r="H24">
            <v>240</v>
          </cell>
          <cell r="I24">
            <v>220</v>
          </cell>
          <cell r="J24">
            <v>210</v>
          </cell>
          <cell r="K24">
            <v>200</v>
          </cell>
          <cell r="L24">
            <v>180</v>
          </cell>
          <cell r="M24">
            <v>180</v>
          </cell>
          <cell r="N24">
            <v>170</v>
          </cell>
          <cell r="O24">
            <v>160</v>
          </cell>
          <cell r="P24">
            <v>160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</row>
        <row r="25">
          <cell r="A25" t="str">
            <v xml:space="preserve">          Amortization </v>
          </cell>
          <cell r="B25">
            <v>-183.1</v>
          </cell>
          <cell r="C25">
            <v>-174.14800000000002</v>
          </cell>
          <cell r="D25">
            <v>-163.012</v>
          </cell>
          <cell r="E25">
            <v>-141</v>
          </cell>
          <cell r="F25">
            <v>-286.60000000000002</v>
          </cell>
          <cell r="G25">
            <v>-195.8</v>
          </cell>
          <cell r="H25">
            <v>-191.91055406826459</v>
          </cell>
          <cell r="I25">
            <v>-172.45319431619859</v>
          </cell>
          <cell r="J25">
            <v>-178.32979467027141</v>
          </cell>
          <cell r="K25">
            <v>-185.16620344854425</v>
          </cell>
          <cell r="L25">
            <v>-168.21610324468926</v>
          </cell>
          <cell r="M25">
            <v>-196.93552883703427</v>
          </cell>
          <cell r="N25">
            <v>-223.82143739457931</v>
          </cell>
          <cell r="O25">
            <v>-239.07175079079096</v>
          </cell>
          <cell r="P25">
            <v>-223.23630570316084</v>
          </cell>
          <cell r="Q25">
            <v>-232.4309714140924</v>
          </cell>
          <cell r="R25">
            <v>-245.25605951974734</v>
          </cell>
          <cell r="S25">
            <v>-260.59789794420226</v>
          </cell>
          <cell r="T25">
            <v>-272.55662937258052</v>
          </cell>
        </row>
        <row r="26">
          <cell r="A26" t="str">
            <v xml:space="preserve">       Other capital</v>
          </cell>
          <cell r="B26">
            <v>205.1335130600001</v>
          </cell>
          <cell r="C26">
            <v>235.71317309594019</v>
          </cell>
          <cell r="D26">
            <v>236.13196383967789</v>
          </cell>
          <cell r="E26">
            <v>257.6307202748979</v>
          </cell>
          <cell r="F26">
            <v>288.35766218153725</v>
          </cell>
          <cell r="G26">
            <v>316.69076659222497</v>
          </cell>
          <cell r="H26">
            <v>357.06952286478798</v>
          </cell>
          <cell r="I26">
            <v>348.0444071895198</v>
          </cell>
          <cell r="J26">
            <v>358.58607291154829</v>
          </cell>
          <cell r="K26">
            <v>379.58894205855307</v>
          </cell>
          <cell r="L26">
            <v>396.71035331350362</v>
          </cell>
          <cell r="M26">
            <v>419.6339617130667</v>
          </cell>
          <cell r="N26">
            <v>443.48470736873588</v>
          </cell>
          <cell r="O26">
            <v>466.77360678280252</v>
          </cell>
          <cell r="P26">
            <v>490.61768460067492</v>
          </cell>
          <cell r="Q26">
            <v>515.73437914532008</v>
          </cell>
          <cell r="R26">
            <v>542.19308240391672</v>
          </cell>
          <cell r="S26">
            <v>570.06707259379994</v>
          </cell>
          <cell r="T26">
            <v>589.43373943289316</v>
          </cell>
        </row>
        <row r="28">
          <cell r="A28" t="str">
            <v>Overall balance</v>
          </cell>
          <cell r="B28">
            <v>-155.80000000000001</v>
          </cell>
          <cell r="C28">
            <v>-101.43364207605975</v>
          </cell>
          <cell r="D28">
            <v>-176.47582692788558</v>
          </cell>
          <cell r="E28">
            <v>-65.16376735854783</v>
          </cell>
          <cell r="F28">
            <v>-199.49988150597</v>
          </cell>
          <cell r="G28">
            <v>-86.424951312940379</v>
          </cell>
          <cell r="H28">
            <v>-37.000015734268345</v>
          </cell>
          <cell r="I28">
            <v>-33.418572719590316</v>
          </cell>
          <cell r="J28">
            <v>-20.158620501947667</v>
          </cell>
          <cell r="K28">
            <v>-13.756179719153351</v>
          </cell>
          <cell r="L28">
            <v>-16.149065374564429</v>
          </cell>
          <cell r="M28">
            <v>-21.497895397440402</v>
          </cell>
          <cell r="N28">
            <v>-37.868937121052909</v>
          </cell>
          <cell r="O28">
            <v>-39.004704602469019</v>
          </cell>
          <cell r="P28">
            <v>-16.669844845096463</v>
          </cell>
          <cell r="Q28">
            <v>-17.719562657689607</v>
          </cell>
          <cell r="R28">
            <v>-9.1001260568580165</v>
          </cell>
          <cell r="S28">
            <v>-9.3503634628480086</v>
          </cell>
          <cell r="T28">
            <v>-14.707873529193421</v>
          </cell>
        </row>
        <row r="30">
          <cell r="A30" t="str">
            <v>Change in international reserves</v>
          </cell>
          <cell r="B30">
            <v>10</v>
          </cell>
          <cell r="C30">
            <v>-120</v>
          </cell>
          <cell r="D30">
            <v>-59.6</v>
          </cell>
          <cell r="E30">
            <v>-40</v>
          </cell>
          <cell r="F30">
            <v>-40</v>
          </cell>
          <cell r="G30">
            <v>-50</v>
          </cell>
          <cell r="H30">
            <v>-50</v>
          </cell>
          <cell r="I30">
            <v>-55</v>
          </cell>
          <cell r="J30">
            <v>-65</v>
          </cell>
          <cell r="K30">
            <v>-75</v>
          </cell>
          <cell r="L30">
            <v>-75</v>
          </cell>
          <cell r="M30">
            <v>-70</v>
          </cell>
          <cell r="N30">
            <v>-70</v>
          </cell>
          <cell r="O30">
            <v>-70</v>
          </cell>
          <cell r="P30">
            <v>-75</v>
          </cell>
          <cell r="Q30">
            <v>-75</v>
          </cell>
          <cell r="R30">
            <v>-75</v>
          </cell>
          <cell r="S30">
            <v>-75</v>
          </cell>
          <cell r="T30">
            <v>-75</v>
          </cell>
        </row>
        <row r="31">
          <cell r="A31" t="str">
            <v>Change in arrears</v>
          </cell>
          <cell r="B31">
            <v>9.6000000000000227</v>
          </cell>
          <cell r="C31">
            <v>-1980.7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Rescheduling</v>
          </cell>
          <cell r="B32">
            <v>136.19999999999999</v>
          </cell>
          <cell r="C32">
            <v>98.1</v>
          </cell>
          <cell r="D32">
            <v>104.8</v>
          </cell>
          <cell r="E32">
            <v>11.5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4">
          <cell r="A34" t="str">
            <v>Financing gap 1/</v>
          </cell>
          <cell r="B34">
            <v>0</v>
          </cell>
          <cell r="C34">
            <v>2104.03364207606</v>
          </cell>
          <cell r="D34">
            <v>131.27582692788559</v>
          </cell>
          <cell r="E34">
            <v>93.66376735854783</v>
          </cell>
          <cell r="F34">
            <v>239.49988150597</v>
          </cell>
          <cell r="G34">
            <v>136.42495131294038</v>
          </cell>
          <cell r="H34">
            <v>87.000015734268345</v>
          </cell>
          <cell r="I34">
            <v>88.418572719590316</v>
          </cell>
          <cell r="J34">
            <v>85.158620501947667</v>
          </cell>
          <cell r="K34">
            <v>88.756179719153351</v>
          </cell>
          <cell r="L34">
            <v>91.149065374564429</v>
          </cell>
          <cell r="M34">
            <v>91.497895397440402</v>
          </cell>
          <cell r="N34">
            <v>107.86893712105291</v>
          </cell>
          <cell r="O34">
            <v>109.00470460246902</v>
          </cell>
          <cell r="P34">
            <v>91.669844845096463</v>
          </cell>
          <cell r="Q34">
            <v>92.719562657689607</v>
          </cell>
          <cell r="R34">
            <v>84.100126056858016</v>
          </cell>
          <cell r="S34">
            <v>84.350363462848009</v>
          </cell>
          <cell r="T34">
            <v>89.707873529193421</v>
          </cell>
        </row>
        <row r="36">
          <cell r="A36" t="str">
            <v>Gap after Mitch</v>
          </cell>
          <cell r="B36">
            <v>0</v>
          </cell>
          <cell r="C36">
            <v>49.73364207606005</v>
          </cell>
          <cell r="D36">
            <v>59.775826927885575</v>
          </cell>
          <cell r="E36">
            <v>15.054367358547829</v>
          </cell>
          <cell r="F36">
            <v>105.26788150597</v>
          </cell>
          <cell r="G36">
            <v>89.980151312940379</v>
          </cell>
          <cell r="H36">
            <v>39.953415734268347</v>
          </cell>
          <cell r="I36">
            <v>42.24202271959031</v>
          </cell>
          <cell r="J36">
            <v>39.901920501947671</v>
          </cell>
          <cell r="K36">
            <v>39.273179719153354</v>
          </cell>
          <cell r="L36">
            <v>37.710065374564429</v>
          </cell>
          <cell r="M36">
            <v>37.65459539744041</v>
          </cell>
          <cell r="N36">
            <v>54.553737121052912</v>
          </cell>
          <cell r="O36">
            <v>56.114304602469034</v>
          </cell>
          <cell r="P36">
            <v>38.923444845096469</v>
          </cell>
          <cell r="Q36">
            <v>39.826262657689618</v>
          </cell>
          <cell r="R36">
            <v>31.474426056858018</v>
          </cell>
          <cell r="S36">
            <v>31.715163462848007</v>
          </cell>
          <cell r="T36">
            <v>46.033573529193426</v>
          </cell>
        </row>
        <row r="38">
          <cell r="A38" t="str">
            <v>Memorandum items:</v>
          </cell>
        </row>
        <row r="39">
          <cell r="A39" t="str">
            <v xml:space="preserve">     Gross reserves (in months of imports) 2/</v>
          </cell>
          <cell r="B39">
            <v>0.69067603334469008</v>
          </cell>
          <cell r="C39">
            <v>2.4566415749591144</v>
          </cell>
          <cell r="D39">
            <v>3.4536214527464</v>
          </cell>
          <cell r="E39">
            <v>4.1546754152239975</v>
          </cell>
          <cell r="F39">
            <v>4.1702862480742056</v>
          </cell>
          <cell r="G39">
            <v>4.215775564596945</v>
          </cell>
          <cell r="H39">
            <v>4.2081354111547435</v>
          </cell>
          <cell r="I39">
            <v>4.1831273713448267</v>
          </cell>
          <cell r="J39">
            <v>4.1663233546406113</v>
          </cell>
          <cell r="K39">
            <v>4.188731499146332</v>
          </cell>
          <cell r="L39">
            <v>4.2101816418196725</v>
          </cell>
          <cell r="M39">
            <v>4.2163378297239928</v>
          </cell>
          <cell r="N39">
            <v>4.2457454883039754</v>
          </cell>
          <cell r="O39">
            <v>4.3023030351197207</v>
          </cell>
          <cell r="P39">
            <v>4.3608191250457446</v>
          </cell>
          <cell r="Q39">
            <v>4.4015667130815084</v>
          </cell>
          <cell r="R39">
            <v>4.4261362087499068</v>
          </cell>
          <cell r="S39">
            <v>4.436015156589459</v>
          </cell>
          <cell r="T39">
            <v>4.4325930104611508</v>
          </cell>
        </row>
        <row r="40">
          <cell r="A40" t="str">
            <v xml:space="preserve">     Debt service ratio</v>
          </cell>
          <cell r="B40">
            <v>45.595682292734566</v>
          </cell>
          <cell r="C40">
            <v>43.514537878600812</v>
          </cell>
          <cell r="D40">
            <v>37.176218820298729</v>
          </cell>
          <cell r="E40">
            <v>32.248284871255734</v>
          </cell>
          <cell r="F40">
            <v>42.931364633222493</v>
          </cell>
          <cell r="G40">
            <v>31.254381255368745</v>
          </cell>
          <cell r="H40">
            <v>29.331758351193564</v>
          </cell>
          <cell r="I40">
            <v>26.223161725026294</v>
          </cell>
          <cell r="J40">
            <v>24.707694755431543</v>
          </cell>
          <cell r="K40">
            <v>22.930074178967288</v>
          </cell>
          <cell r="L40">
            <v>20.496460862604682</v>
          </cell>
          <cell r="M40">
            <v>19.769086194102144</v>
          </cell>
          <cell r="N40">
            <v>18.797414679344858</v>
          </cell>
          <cell r="O40">
            <v>17.670314563950399</v>
          </cell>
          <cell r="P40">
            <v>15.69640845256464</v>
          </cell>
          <cell r="Q40">
            <v>14.901008021705985</v>
          </cell>
          <cell r="R40">
            <v>14.256422062124738</v>
          </cell>
          <cell r="S40">
            <v>13.699584764514286</v>
          </cell>
          <cell r="T40">
            <v>13.036395575127315</v>
          </cell>
        </row>
        <row r="41">
          <cell r="A41" t="str">
            <v xml:space="preserve">    Current account (in percent of GDP)</v>
          </cell>
          <cell r="B41">
            <v>-31.249931046357471</v>
          </cell>
          <cell r="C41">
            <v>-30.748876360060851</v>
          </cell>
          <cell r="D41">
            <v>-30.243121606860225</v>
          </cell>
          <cell r="E41">
            <v>-26.409774223423859</v>
          </cell>
          <cell r="F41">
            <v>-24.499051654543074</v>
          </cell>
          <cell r="G41">
            <v>-22.285497921313837</v>
          </cell>
          <cell r="H41">
            <v>-19.920785900654934</v>
          </cell>
          <cell r="I41">
            <v>-18.121005545966632</v>
          </cell>
          <cell r="J41">
            <v>-16.070215766604296</v>
          </cell>
          <cell r="K41">
            <v>-14.620071079589101</v>
          </cell>
          <cell r="L41">
            <v>-13.606084881776995</v>
          </cell>
          <cell r="M41">
            <v>-12.516760471331656</v>
          </cell>
          <cell r="N41">
            <v>-11.685440667212688</v>
          </cell>
          <cell r="O41">
            <v>-10.885027923070806</v>
          </cell>
          <cell r="P41">
            <v>-10.278446081434057</v>
          </cell>
          <cell r="Q41">
            <v>-9.6983128481955241</v>
          </cell>
          <cell r="R41">
            <v>-9.1207491931288782</v>
          </cell>
          <cell r="S41">
            <v>-8.6842955907629253</v>
          </cell>
          <cell r="T41">
            <v>-8.1362694858844069</v>
          </cell>
        </row>
        <row r="44">
          <cell r="A44" t="str">
            <v xml:space="preserve">1/ Assumes a stock-of-debt operation on Naples terms in 2000 from Paris Club creditors and comparable treatment from other bilateral official and commercial creditors. </v>
          </cell>
        </row>
        <row r="45">
          <cell r="A45" t="str">
            <v>2/ Net of the stock of CENIS outstanding.</v>
          </cell>
        </row>
        <row r="51">
          <cell r="B51" t="str">
            <v>Main Assumptions on Macroeconomic Framework, 1998 - 2018</v>
          </cell>
        </row>
        <row r="53">
          <cell r="B53" t="str">
            <v>(Percentage change, unless otherwise indicated)</v>
          </cell>
        </row>
        <row r="55">
          <cell r="A55">
            <v>36185.742696180554</v>
          </cell>
        </row>
        <row r="56">
          <cell r="A56">
            <v>36185.742696180554</v>
          </cell>
          <cell r="B56" t="str">
            <v>1998</v>
          </cell>
          <cell r="C56" t="str">
            <v>1999</v>
          </cell>
          <cell r="D56" t="str">
            <v>2000</v>
          </cell>
          <cell r="E56" t="str">
            <v>2001</v>
          </cell>
          <cell r="F56" t="str">
            <v>2002</v>
          </cell>
          <cell r="G56" t="str">
            <v>2003</v>
          </cell>
          <cell r="H56" t="str">
            <v>2004</v>
          </cell>
          <cell r="I56" t="str">
            <v>2005</v>
          </cell>
          <cell r="J56" t="str">
            <v>2006</v>
          </cell>
          <cell r="K56" t="str">
            <v>2007</v>
          </cell>
          <cell r="L56" t="str">
            <v>2008</v>
          </cell>
          <cell r="M56" t="str">
            <v>2009</v>
          </cell>
          <cell r="N56" t="str">
            <v>2010</v>
          </cell>
          <cell r="O56" t="str">
            <v>2011</v>
          </cell>
          <cell r="P56" t="str">
            <v>2012</v>
          </cell>
          <cell r="Q56" t="str">
            <v>2013</v>
          </cell>
          <cell r="R56" t="str">
            <v>2014</v>
          </cell>
          <cell r="S56" t="str">
            <v>2015</v>
          </cell>
          <cell r="T56" t="str">
            <v>2016</v>
          </cell>
        </row>
        <row r="59">
          <cell r="A59" t="str">
            <v>Economic growth</v>
          </cell>
        </row>
        <row r="60">
          <cell r="A60" t="str">
            <v>Real GDP</v>
          </cell>
          <cell r="B60">
            <v>4</v>
          </cell>
          <cell r="C60">
            <v>6</v>
          </cell>
          <cell r="D60">
            <v>6</v>
          </cell>
          <cell r="E60">
            <v>6.2</v>
          </cell>
          <cell r="F60">
            <v>5.5</v>
          </cell>
          <cell r="G60">
            <v>5.5</v>
          </cell>
          <cell r="H60">
            <v>5.5</v>
          </cell>
          <cell r="I60">
            <v>5.5</v>
          </cell>
          <cell r="J60">
            <v>5.5</v>
          </cell>
          <cell r="K60">
            <v>5.5</v>
          </cell>
          <cell r="L60">
            <v>5.5</v>
          </cell>
          <cell r="M60">
            <v>5.5</v>
          </cell>
          <cell r="N60">
            <v>5.5</v>
          </cell>
          <cell r="O60">
            <v>5</v>
          </cell>
          <cell r="P60">
            <v>5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</row>
        <row r="62">
          <cell r="A62" t="str">
            <v>Balance of Payments</v>
          </cell>
        </row>
        <row r="63">
          <cell r="A63" t="str">
            <v>Export volume growth 1/</v>
          </cell>
          <cell r="B63">
            <v>-8.2683755791887812</v>
          </cell>
          <cell r="C63">
            <v>0.71613558142145095</v>
          </cell>
          <cell r="D63">
            <v>13.220230217143358</v>
          </cell>
          <cell r="E63">
            <v>7.8429137186070141</v>
          </cell>
          <cell r="F63">
            <v>6.3811032617624663</v>
          </cell>
          <cell r="G63">
            <v>6.5705282016139677</v>
          </cell>
          <cell r="H63">
            <v>6.9576305454084109</v>
          </cell>
          <cell r="I63">
            <v>6.7097773259278792</v>
          </cell>
          <cell r="J63">
            <v>6.5328397305554509</v>
          </cell>
          <cell r="K63">
            <v>5.6897641863404846</v>
          </cell>
          <cell r="L63">
            <v>5.5124936233373889</v>
          </cell>
          <cell r="M63">
            <v>5.0507963234233122</v>
          </cell>
          <cell r="N63">
            <v>4.7082705362573085</v>
          </cell>
          <cell r="O63">
            <v>4.3484674936927092</v>
          </cell>
          <cell r="P63">
            <v>3.8740956414771155</v>
          </cell>
          <cell r="Q63">
            <v>3.8825965995482603</v>
          </cell>
          <cell r="R63">
            <v>3.8911272541344966</v>
          </cell>
          <cell r="S63">
            <v>3.7298657090154785</v>
          </cell>
          <cell r="T63">
            <v>3.5691753422493866</v>
          </cell>
        </row>
        <row r="64">
          <cell r="A64" t="str">
            <v>Import volume growth 1/</v>
          </cell>
          <cell r="B64">
            <v>9.9660959514621172</v>
          </cell>
          <cell r="C64">
            <v>6.6785695142571155</v>
          </cell>
          <cell r="D64">
            <v>7.3169300114259483</v>
          </cell>
          <cell r="E64">
            <v>2.5157149166955106</v>
          </cell>
          <cell r="F64">
            <v>4.0955262827645944</v>
          </cell>
          <cell r="G64">
            <v>4.3760191607381982</v>
          </cell>
          <cell r="H64">
            <v>4.4555815805157328</v>
          </cell>
          <cell r="I64">
            <v>4.4716186296285487</v>
          </cell>
          <cell r="J64">
            <v>4.4657688400091988</v>
          </cell>
          <cell r="K64">
            <v>4.4546830564450746</v>
          </cell>
          <cell r="L64">
            <v>4.4295906490839476</v>
          </cell>
          <cell r="M64">
            <v>5.0000730086922296</v>
          </cell>
          <cell r="N64">
            <v>4.9883583783093099</v>
          </cell>
          <cell r="O64">
            <v>4.5076544237329319</v>
          </cell>
          <cell r="P64">
            <v>4.4892092614626566</v>
          </cell>
          <cell r="Q64">
            <v>4.4959812453825299</v>
          </cell>
          <cell r="R64">
            <v>4.5027122548746856</v>
          </cell>
          <cell r="S64">
            <v>4.5094022708303205</v>
          </cell>
          <cell r="T64">
            <v>4.5160512871947223</v>
          </cell>
        </row>
        <row r="65">
          <cell r="A65" t="str">
            <v>Terms of trade</v>
          </cell>
          <cell r="B65">
            <v>3.0754015207766328</v>
          </cell>
          <cell r="C65">
            <v>-4.7356440479295436</v>
          </cell>
          <cell r="D65">
            <v>0.53199043274747559</v>
          </cell>
          <cell r="E65">
            <v>0.24595926994073203</v>
          </cell>
          <cell r="F65">
            <v>1.6355853318958724</v>
          </cell>
          <cell r="G65">
            <v>1.3651929476119484</v>
          </cell>
          <cell r="H65">
            <v>0.69176418324381483</v>
          </cell>
          <cell r="I65">
            <v>0.6942270853825816</v>
          </cell>
          <cell r="J65">
            <v>0.69667527872216972</v>
          </cell>
          <cell r="K65">
            <v>0.69910783503150942</v>
          </cell>
          <cell r="L65">
            <v>0.70152385146735607</v>
          </cell>
          <cell r="M65">
            <v>0.70392245176789103</v>
          </cell>
          <cell r="N65">
            <v>0.70630278735854812</v>
          </cell>
          <cell r="O65">
            <v>0.70866403836775671</v>
          </cell>
          <cell r="P65">
            <v>0.71100541455098032</v>
          </cell>
          <cell r="Q65">
            <v>0.71332615612145212</v>
          </cell>
          <cell r="R65">
            <v>0.71562553448698552</v>
          </cell>
          <cell r="S65">
            <v>0.8827974266741867</v>
          </cell>
          <cell r="T65">
            <v>1.0499465945326802</v>
          </cell>
        </row>
        <row r="66">
          <cell r="A66" t="str">
            <v>Exports of goods and services (percent of GDP) 2/</v>
          </cell>
          <cell r="B66">
            <v>38.092635285206441</v>
          </cell>
          <cell r="C66">
            <v>35.795956717795534</v>
          </cell>
          <cell r="D66">
            <v>38.097019524890911</v>
          </cell>
          <cell r="E66">
            <v>39.041960797115735</v>
          </cell>
          <cell r="F66">
            <v>39.716416199011853</v>
          </cell>
          <cell r="G66">
            <v>40.235644750717562</v>
          </cell>
          <cell r="H66">
            <v>40.705356124571004</v>
          </cell>
          <cell r="I66">
            <v>41.095573570085698</v>
          </cell>
          <cell r="J66">
            <v>41.425864463983196</v>
          </cell>
          <cell r="K66">
            <v>41.540017668765422</v>
          </cell>
          <cell r="L66">
            <v>41.594220534283835</v>
          </cell>
          <cell r="M66">
            <v>41.568437254684639</v>
          </cell>
          <cell r="N66">
            <v>41.421684723885278</v>
          </cell>
          <cell r="O66">
            <v>41.343826910065552</v>
          </cell>
          <cell r="P66">
            <v>41.093586983356509</v>
          </cell>
          <cell r="Q66">
            <v>40.858736684119144</v>
          </cell>
          <cell r="R66">
            <v>40.639093054762313</v>
          </cell>
          <cell r="S66">
            <v>40.416935651683737</v>
          </cell>
          <cell r="T66">
            <v>40.191194906258829</v>
          </cell>
        </row>
        <row r="67">
          <cell r="A67" t="str">
            <v>Imports of goods and services (percent of GDP) 2/</v>
          </cell>
          <cell r="B67">
            <v>71.399000647917802</v>
          </cell>
          <cell r="C67">
            <v>70.897202859022769</v>
          </cell>
          <cell r="D67">
            <v>72.23615772305007</v>
          </cell>
          <cell r="E67">
            <v>69.693948664964182</v>
          </cell>
          <cell r="F67">
            <v>68.001314873036151</v>
          </cell>
          <cell r="G67">
            <v>66.429015928171552</v>
          </cell>
          <cell r="H67">
            <v>64.944973200288018</v>
          </cell>
          <cell r="I67">
            <v>63.509962480078876</v>
          </cell>
          <cell r="J67">
            <v>62.110151054941618</v>
          </cell>
          <cell r="K67">
            <v>60.741518500704991</v>
          </cell>
          <cell r="L67">
            <v>59.378125176919184</v>
          </cell>
          <cell r="M67">
            <v>58.309453276311586</v>
          </cell>
          <cell r="N67">
            <v>57.263011081305848</v>
          </cell>
          <cell r="O67">
            <v>56.273931622429672</v>
          </cell>
          <cell r="P67">
            <v>55.29930986439998</v>
          </cell>
          <cell r="Q67">
            <v>54.350684864852013</v>
          </cell>
          <cell r="R67">
            <v>53.426995703103351</v>
          </cell>
          <cell r="S67">
            <v>52.527241184079799</v>
          </cell>
          <cell r="T67">
            <v>51.650475837372781</v>
          </cell>
        </row>
        <row r="68">
          <cell r="A68" t="str">
            <v>Current account (percent of GDP)</v>
          </cell>
          <cell r="B68">
            <v>-31.249931046357471</v>
          </cell>
          <cell r="C68">
            <v>-30.748876360060851</v>
          </cell>
          <cell r="D68">
            <v>-30.243121606860225</v>
          </cell>
          <cell r="E68">
            <v>-26.409774223423859</v>
          </cell>
          <cell r="F68">
            <v>-24.499051654543074</v>
          </cell>
          <cell r="G68">
            <v>-22.285497921313837</v>
          </cell>
          <cell r="H68">
            <v>-19.920785900654934</v>
          </cell>
          <cell r="I68">
            <v>-18.121005545966632</v>
          </cell>
          <cell r="J68">
            <v>-16.070215766604296</v>
          </cell>
          <cell r="K68">
            <v>-14.620071079589101</v>
          </cell>
          <cell r="L68">
            <v>-13.606084881776995</v>
          </cell>
          <cell r="M68">
            <v>-12.516760471331656</v>
          </cell>
          <cell r="N68">
            <v>-11.685440667212688</v>
          </cell>
          <cell r="O68">
            <v>-10.885027923070806</v>
          </cell>
          <cell r="P68">
            <v>-10.278446081434057</v>
          </cell>
          <cell r="Q68">
            <v>-9.6983128481955241</v>
          </cell>
          <cell r="R68">
            <v>-9.1207491931288782</v>
          </cell>
          <cell r="S68">
            <v>-8.6842955907629253</v>
          </cell>
          <cell r="T68">
            <v>-8.1362694858844069</v>
          </cell>
        </row>
        <row r="69">
          <cell r="A69" t="str">
            <v>Gross reserves (months of imports) 3/</v>
          </cell>
          <cell r="B69">
            <v>0.69067603334469008</v>
          </cell>
          <cell r="C69">
            <v>2.4566415749591144</v>
          </cell>
          <cell r="D69">
            <v>3.4536214527464</v>
          </cell>
          <cell r="E69">
            <v>4.1546754152239975</v>
          </cell>
          <cell r="F69">
            <v>4.1702862480742056</v>
          </cell>
          <cell r="G69">
            <v>4.215775564596945</v>
          </cell>
          <cell r="H69">
            <v>4.2081354111547435</v>
          </cell>
          <cell r="I69">
            <v>4.1831273713448267</v>
          </cell>
          <cell r="J69">
            <v>4.1663233546406113</v>
          </cell>
          <cell r="K69">
            <v>4.188731499146332</v>
          </cell>
          <cell r="L69">
            <v>4.2101816418196725</v>
          </cell>
          <cell r="M69">
            <v>4.2163378297239928</v>
          </cell>
          <cell r="N69">
            <v>4.2457454883039754</v>
          </cell>
          <cell r="O69">
            <v>4.3023030351197207</v>
          </cell>
          <cell r="P69">
            <v>4.3608191250457446</v>
          </cell>
          <cell r="Q69">
            <v>4.4015667130815084</v>
          </cell>
          <cell r="R69">
            <v>4.4261362087499068</v>
          </cell>
          <cell r="S69">
            <v>4.436015156589459</v>
          </cell>
          <cell r="T69">
            <v>4.4325930104611508</v>
          </cell>
        </row>
        <row r="72">
          <cell r="A72" t="str">
            <v>1/ Exports (imports) of goods</v>
          </cell>
        </row>
        <row r="73">
          <cell r="A73" t="str">
            <v>2/ Exports (imports) of goods and services as defined in IMF Balance of Payments Manual, 5th edition, 1993.</v>
          </cell>
        </row>
        <row r="74">
          <cell r="A74" t="str">
            <v>3/ Net of the stock of CENIS outstanding.</v>
          </cell>
        </row>
      </sheetData>
      <sheetData sheetId="10" refreshError="1">
        <row r="1">
          <cell r="B1" t="str">
            <v>***********RED TABLE***************</v>
          </cell>
          <cell r="C1" t="str">
            <v>set col width to 35 for 1st col, and 11.</v>
          </cell>
        </row>
        <row r="6">
          <cell r="B6" t="str">
            <v>Table 17.  Nicaragua: Summary Balance of Payments</v>
          </cell>
        </row>
        <row r="9">
          <cell r="J9" t="str">
            <v>Jan. -</v>
          </cell>
          <cell r="R9" t="str">
            <v>Jan. -</v>
          </cell>
        </row>
        <row r="10">
          <cell r="D10">
            <v>1990</v>
          </cell>
          <cell r="E10">
            <v>1991</v>
          </cell>
          <cell r="F10">
            <v>1992</v>
          </cell>
          <cell r="G10">
            <v>1993</v>
          </cell>
          <cell r="H10">
            <v>1994</v>
          </cell>
          <cell r="I10">
            <v>1995</v>
          </cell>
          <cell r="J10" t="str">
            <v>Sept.</v>
          </cell>
          <cell r="K10">
            <v>1996</v>
          </cell>
          <cell r="L10" t="str">
            <v>1997</v>
          </cell>
          <cell r="R10" t="str">
            <v>Sept.</v>
          </cell>
        </row>
        <row r="11">
          <cell r="J11">
            <v>1996</v>
          </cell>
          <cell r="L11" t="str">
            <v>Est.</v>
          </cell>
          <cell r="R11">
            <v>1997</v>
          </cell>
        </row>
        <row r="13">
          <cell r="C13" t="str">
            <v>(In millions of U.S. dollars)</v>
          </cell>
        </row>
        <row r="15">
          <cell r="B15" t="str">
            <v>Current account</v>
          </cell>
          <cell r="D15">
            <v>-556.20000000000027</v>
          </cell>
          <cell r="E15">
            <v>-843.30000000000007</v>
          </cell>
          <cell r="F15">
            <v>-1089.2</v>
          </cell>
          <cell r="G15">
            <v>-876.95020000000011</v>
          </cell>
          <cell r="H15">
            <v>-961.40322999999989</v>
          </cell>
          <cell r="I15">
            <v>-695.31470000000002</v>
          </cell>
          <cell r="J15">
            <v>-305.50000000000006</v>
          </cell>
          <cell r="K15">
            <v>-638.79459999999995</v>
          </cell>
          <cell r="L15">
            <v>-644.77726000000018</v>
          </cell>
          <cell r="R15">
            <v>-478.40000000000009</v>
          </cell>
        </row>
        <row r="16">
          <cell r="B16" t="str">
            <v>Excluding interest obligations</v>
          </cell>
          <cell r="D16">
            <v>-322.90000000000026</v>
          </cell>
          <cell r="E16">
            <v>-470.30000000000007</v>
          </cell>
          <cell r="F16">
            <v>-599.5</v>
          </cell>
          <cell r="G16">
            <v>-464.95020000000011</v>
          </cell>
          <cell r="H16">
            <v>-423.07949999999994</v>
          </cell>
          <cell r="I16">
            <v>-358.91470000000004</v>
          </cell>
          <cell r="J16">
            <v>-245.60000000000005</v>
          </cell>
          <cell r="K16">
            <v>-349.99459999999993</v>
          </cell>
          <cell r="L16">
            <v>-433.57226000000014</v>
          </cell>
          <cell r="R16">
            <v>-372.90000000000009</v>
          </cell>
        </row>
        <row r="17">
          <cell r="B17" t="str">
            <v>Trade balance</v>
          </cell>
          <cell r="D17">
            <v>-236.8</v>
          </cell>
          <cell r="E17">
            <v>-396.30000000000007</v>
          </cell>
          <cell r="F17">
            <v>-547.79999999999995</v>
          </cell>
          <cell r="G17">
            <v>-402.75020000000006</v>
          </cell>
          <cell r="H17">
            <v>-432.49970000000002</v>
          </cell>
          <cell r="I17">
            <v>-370.71470000000011</v>
          </cell>
          <cell r="J17">
            <v>-264.39999999999998</v>
          </cell>
          <cell r="K17">
            <v>-379.79459999999995</v>
          </cell>
          <cell r="L17">
            <v>-530.67226000000016</v>
          </cell>
          <cell r="R17">
            <v>-422.4</v>
          </cell>
        </row>
        <row r="18">
          <cell r="B18" t="str">
            <v xml:space="preserve">    Exports, f.o.b.</v>
          </cell>
          <cell r="D18">
            <v>330.59999999999997</v>
          </cell>
          <cell r="E18">
            <v>272.39999999999998</v>
          </cell>
          <cell r="F18">
            <v>223.09999999999997</v>
          </cell>
          <cell r="G18">
            <v>266.94979999999998</v>
          </cell>
          <cell r="H18">
            <v>351.20030000000003</v>
          </cell>
          <cell r="I18">
            <v>526.38529999999992</v>
          </cell>
          <cell r="J18">
            <v>513.70000000000005</v>
          </cell>
          <cell r="K18">
            <v>669.9054000000001</v>
          </cell>
          <cell r="L18">
            <v>703.56560000000002</v>
          </cell>
          <cell r="R18">
            <v>593.5</v>
          </cell>
        </row>
        <row r="19">
          <cell r="B19" t="str">
            <v xml:space="preserve">    Imports, f.o.b.</v>
          </cell>
          <cell r="D19">
            <v>-567.4</v>
          </cell>
          <cell r="E19">
            <v>-668.7</v>
          </cell>
          <cell r="F19">
            <v>-770.9</v>
          </cell>
          <cell r="G19">
            <v>-669.7</v>
          </cell>
          <cell r="H19">
            <v>-783.7</v>
          </cell>
          <cell r="I19">
            <v>-897.1</v>
          </cell>
          <cell r="J19">
            <v>-778.1</v>
          </cell>
          <cell r="K19">
            <v>-1049.7</v>
          </cell>
          <cell r="L19">
            <v>-1234.2378600000002</v>
          </cell>
          <cell r="R19">
            <v>-1015.9</v>
          </cell>
        </row>
        <row r="21">
          <cell r="B21" t="str">
            <v>Nonfactor services (net)</v>
          </cell>
          <cell r="D21">
            <v>-97.900000000000134</v>
          </cell>
          <cell r="E21">
            <v>-96.100000000000065</v>
          </cell>
          <cell r="F21">
            <v>-63.200000000000145</v>
          </cell>
          <cell r="G21">
            <v>-97.599999999999966</v>
          </cell>
          <cell r="H21">
            <v>-67.279799999999966</v>
          </cell>
          <cell r="I21">
            <v>-100.4</v>
          </cell>
          <cell r="J21">
            <v>-81.400000000000006</v>
          </cell>
          <cell r="K21">
            <v>-110.70000000000002</v>
          </cell>
          <cell r="L21">
            <v>-74.500000000000028</v>
          </cell>
          <cell r="R21">
            <v>-62.3</v>
          </cell>
        </row>
        <row r="22">
          <cell r="B22" t="str">
            <v xml:space="preserve">    Receipts</v>
          </cell>
          <cell r="D22">
            <v>59.8</v>
          </cell>
          <cell r="E22">
            <v>77.8</v>
          </cell>
          <cell r="F22">
            <v>86.2</v>
          </cell>
          <cell r="G22">
            <v>94</v>
          </cell>
          <cell r="H22">
            <v>101.5</v>
          </cell>
          <cell r="I22">
            <v>117.6</v>
          </cell>
          <cell r="J22">
            <v>99.1</v>
          </cell>
          <cell r="K22">
            <v>136.69999999999999</v>
          </cell>
          <cell r="L22">
            <v>162.6</v>
          </cell>
          <cell r="R22">
            <v>115.2</v>
          </cell>
        </row>
        <row r="23">
          <cell r="B23" t="str">
            <v xml:space="preserve">    Payments</v>
          </cell>
          <cell r="D23">
            <v>-157.70000000000013</v>
          </cell>
          <cell r="E23">
            <v>-173.90000000000006</v>
          </cell>
          <cell r="F23">
            <v>-149.40000000000015</v>
          </cell>
          <cell r="G23">
            <v>-191.59999999999997</v>
          </cell>
          <cell r="H23">
            <v>-168.77979999999997</v>
          </cell>
          <cell r="I23">
            <v>-218</v>
          </cell>
          <cell r="J23">
            <v>-180.5</v>
          </cell>
          <cell r="K23">
            <v>-247.4</v>
          </cell>
          <cell r="L23">
            <v>-237.10000000000002</v>
          </cell>
          <cell r="R23">
            <v>-177.5</v>
          </cell>
        </row>
        <row r="25">
          <cell r="B25" t="str">
            <v xml:space="preserve">Official interest obligations </v>
          </cell>
          <cell r="D25">
            <v>-233.3</v>
          </cell>
          <cell r="E25">
            <v>-373</v>
          </cell>
          <cell r="F25">
            <v>-489.7</v>
          </cell>
          <cell r="G25">
            <v>-412</v>
          </cell>
          <cell r="H25">
            <v>-538.32372999999995</v>
          </cell>
          <cell r="I25">
            <v>-336.4</v>
          </cell>
          <cell r="J25">
            <v>-59.9</v>
          </cell>
          <cell r="K25">
            <v>-288.8</v>
          </cell>
          <cell r="L25">
            <v>-211.20500000000001</v>
          </cell>
          <cell r="R25">
            <v>-105.5</v>
          </cell>
        </row>
        <row r="26">
          <cell r="B26" t="str">
            <v>Other current transactions (net) 1/</v>
          </cell>
          <cell r="D26">
            <v>11.799999999999999</v>
          </cell>
          <cell r="E26">
            <v>22.1</v>
          </cell>
          <cell r="F26">
            <v>11.5</v>
          </cell>
          <cell r="G26">
            <v>35.4</v>
          </cell>
          <cell r="H26">
            <v>76.7</v>
          </cell>
          <cell r="I26">
            <v>112.2</v>
          </cell>
          <cell r="J26">
            <v>100.20000000000002</v>
          </cell>
          <cell r="K26">
            <v>140.5</v>
          </cell>
          <cell r="L26">
            <v>171.6</v>
          </cell>
          <cell r="R26">
            <v>111.8</v>
          </cell>
        </row>
        <row r="28">
          <cell r="B28" t="str">
            <v>Capital account</v>
          </cell>
          <cell r="D28">
            <v>-234.89999999999964</v>
          </cell>
          <cell r="E28">
            <v>17.10000000000025</v>
          </cell>
          <cell r="F28">
            <v>-62.89999999999975</v>
          </cell>
          <cell r="G28">
            <v>-94.449799999999811</v>
          </cell>
          <cell r="H28">
            <v>-285.4967700000002</v>
          </cell>
          <cell r="I28">
            <v>20.314700000000471</v>
          </cell>
          <cell r="J28">
            <v>352.3</v>
          </cell>
          <cell r="K28">
            <v>105.69459999999913</v>
          </cell>
          <cell r="L28">
            <v>522.07226000000014</v>
          </cell>
          <cell r="R28">
            <v>149.4</v>
          </cell>
        </row>
        <row r="29">
          <cell r="B29" t="str">
            <v>Official (net)</v>
          </cell>
          <cell r="D29">
            <v>-23.600000000000023</v>
          </cell>
          <cell r="E29">
            <v>74.600000000000136</v>
          </cell>
          <cell r="F29">
            <v>-37.899999999999977</v>
          </cell>
          <cell r="G29">
            <v>-162.00000000000006</v>
          </cell>
          <cell r="H29">
            <v>-436.92999999999995</v>
          </cell>
          <cell r="I29">
            <v>-139.48000000000002</v>
          </cell>
          <cell r="J29">
            <v>191</v>
          </cell>
          <cell r="K29">
            <v>11.299999999999955</v>
          </cell>
          <cell r="L29">
            <v>163</v>
          </cell>
          <cell r="R29">
            <v>51.299999999999983</v>
          </cell>
        </row>
        <row r="30">
          <cell r="B30" t="str">
            <v xml:space="preserve">    Official transfers </v>
          </cell>
          <cell r="D30">
            <v>201.6</v>
          </cell>
          <cell r="E30">
            <v>482.5</v>
          </cell>
          <cell r="F30">
            <v>310.89999999999998</v>
          </cell>
          <cell r="G30">
            <v>242.7</v>
          </cell>
          <cell r="H30">
            <v>245.4</v>
          </cell>
          <cell r="I30">
            <v>177</v>
          </cell>
          <cell r="J30">
            <v>123.6</v>
          </cell>
          <cell r="K30">
            <v>246.7</v>
          </cell>
          <cell r="L30">
            <v>192</v>
          </cell>
          <cell r="R30">
            <v>74.7</v>
          </cell>
        </row>
        <row r="31">
          <cell r="B31" t="str">
            <v xml:space="preserve">    Disbursements</v>
          </cell>
          <cell r="D31">
            <v>220.8</v>
          </cell>
          <cell r="E31">
            <v>345.40000000000003</v>
          </cell>
          <cell r="F31">
            <v>404.3</v>
          </cell>
          <cell r="G31">
            <v>157</v>
          </cell>
          <cell r="H31">
            <v>337.90000000000003</v>
          </cell>
          <cell r="I31">
            <v>244</v>
          </cell>
          <cell r="J31">
            <v>214.1</v>
          </cell>
          <cell r="K31">
            <v>215.39999999999998</v>
          </cell>
          <cell r="L31">
            <v>204.7</v>
          </cell>
          <cell r="R31">
            <v>112.3</v>
          </cell>
        </row>
        <row r="32">
          <cell r="B32" t="str">
            <v xml:space="preserve">    Amortization</v>
          </cell>
          <cell r="D32">
            <v>-446</v>
          </cell>
          <cell r="E32">
            <v>-753.3</v>
          </cell>
          <cell r="F32">
            <v>-753.1</v>
          </cell>
          <cell r="G32">
            <v>-561.70000000000005</v>
          </cell>
          <cell r="H32">
            <v>-1020.23</v>
          </cell>
          <cell r="I32">
            <v>-560.48</v>
          </cell>
          <cell r="J32">
            <v>-146.69999999999999</v>
          </cell>
          <cell r="K32">
            <v>-450.8</v>
          </cell>
          <cell r="L32">
            <v>-233.7</v>
          </cell>
          <cell r="R32">
            <v>-135.70000000000002</v>
          </cell>
        </row>
        <row r="33">
          <cell r="B33" t="str">
            <v>Private Capital  2/</v>
          </cell>
          <cell r="D33">
            <v>-211.29999999999961</v>
          </cell>
          <cell r="E33">
            <v>-57.499999999999886</v>
          </cell>
          <cell r="F33">
            <v>-24.999999999999773</v>
          </cell>
          <cell r="G33">
            <v>67.550200000000245</v>
          </cell>
          <cell r="H33">
            <v>151.43322999999975</v>
          </cell>
          <cell r="I33">
            <v>159.79470000000049</v>
          </cell>
          <cell r="J33">
            <v>161.30000000000001</v>
          </cell>
          <cell r="K33">
            <v>94.394599999999173</v>
          </cell>
          <cell r="L33">
            <v>359.0722600000002</v>
          </cell>
          <cell r="R33">
            <v>98.100000000000023</v>
          </cell>
        </row>
        <row r="35">
          <cell r="B35" t="str">
            <v>Overall balance</v>
          </cell>
          <cell r="D35">
            <v>-791.09999999999991</v>
          </cell>
          <cell r="E35">
            <v>-826.19999999999982</v>
          </cell>
          <cell r="F35">
            <v>-1152.0999999999999</v>
          </cell>
          <cell r="G35">
            <v>-971.4</v>
          </cell>
          <cell r="H35">
            <v>-1246.9000000000001</v>
          </cell>
          <cell r="I35">
            <v>-674.99999999999955</v>
          </cell>
          <cell r="J35">
            <v>46.799999999999955</v>
          </cell>
          <cell r="K35">
            <v>-533.10000000000082</v>
          </cell>
          <cell r="L35">
            <v>-122.70499999999998</v>
          </cell>
          <cell r="R35">
            <v>-5.0999999999999943</v>
          </cell>
        </row>
        <row r="36">
          <cell r="B36" t="str">
            <v>Change in net international reserves</v>
          </cell>
          <cell r="D36">
            <v>197.8</v>
          </cell>
          <cell r="E36">
            <v>-15.800000000000182</v>
          </cell>
          <cell r="F36">
            <v>5</v>
          </cell>
          <cell r="G36">
            <v>100</v>
          </cell>
          <cell r="H36">
            <v>-69</v>
          </cell>
          <cell r="I36">
            <v>62.6</v>
          </cell>
          <cell r="J36">
            <v>-13.3</v>
          </cell>
          <cell r="K36">
            <v>2</v>
          </cell>
          <cell r="L36">
            <v>-58</v>
          </cell>
          <cell r="R36">
            <v>5.0999999999999943</v>
          </cell>
        </row>
        <row r="37">
          <cell r="B37" t="str">
            <v xml:space="preserve">    of which: IMF (net)</v>
          </cell>
          <cell r="D37" t="str">
            <v>--</v>
          </cell>
          <cell r="E37">
            <v>23.3</v>
          </cell>
          <cell r="F37" t="str">
            <v>--</v>
          </cell>
          <cell r="G37" t="str">
            <v>--</v>
          </cell>
          <cell r="H37">
            <v>27</v>
          </cell>
          <cell r="I37">
            <v>-12.916829250000001</v>
          </cell>
          <cell r="J37" t="str">
            <v>…</v>
          </cell>
          <cell r="K37">
            <v>-10.987875939999999</v>
          </cell>
          <cell r="L37">
            <v>0</v>
          </cell>
        </row>
        <row r="38">
          <cell r="B38" t="str">
            <v xml:space="preserve">Net change in arrears (decrease -)  </v>
          </cell>
          <cell r="D38">
            <v>593.29999999999995</v>
          </cell>
          <cell r="E38">
            <v>-1183.5</v>
          </cell>
          <cell r="F38">
            <v>1081.0999999999999</v>
          </cell>
          <cell r="G38">
            <v>779.4</v>
          </cell>
          <cell r="H38">
            <v>1272.8000000000002</v>
          </cell>
          <cell r="I38">
            <v>-1109.2000000000003</v>
          </cell>
          <cell r="J38">
            <v>-1280.2</v>
          </cell>
          <cell r="K38">
            <v>-3201.5</v>
          </cell>
          <cell r="L38">
            <v>-176.69499999999999</v>
          </cell>
          <cell r="R38" t="str">
            <v>…</v>
          </cell>
        </row>
        <row r="39">
          <cell r="B39" t="str">
            <v>Exceptional financing</v>
          </cell>
          <cell r="D39" t="str">
            <v>--</v>
          </cell>
          <cell r="E39">
            <v>2025.5</v>
          </cell>
          <cell r="F39">
            <v>66</v>
          </cell>
          <cell r="G39">
            <v>92</v>
          </cell>
          <cell r="H39">
            <v>43.100000000000009</v>
          </cell>
          <cell r="I39">
            <v>1721.6</v>
          </cell>
          <cell r="J39">
            <v>1246.7</v>
          </cell>
          <cell r="K39">
            <v>3732.6000000000008</v>
          </cell>
          <cell r="L39">
            <v>357.4</v>
          </cell>
          <cell r="R39">
            <v>0</v>
          </cell>
        </row>
        <row r="40">
          <cell r="B40" t="str">
            <v xml:space="preserve">    C.G./US/Mexico/Venezuela/Colombia     </v>
          </cell>
          <cell r="D40" t="str">
            <v>--</v>
          </cell>
          <cell r="E40">
            <v>1415.7</v>
          </cell>
          <cell r="F40" t="str">
            <v>--</v>
          </cell>
          <cell r="G40" t="str">
            <v>--</v>
          </cell>
          <cell r="H40" t="str">
            <v>...</v>
          </cell>
          <cell r="I40">
            <v>0</v>
          </cell>
          <cell r="J40" t="str">
            <v>…</v>
          </cell>
          <cell r="K40" t="str">
            <v>...</v>
          </cell>
          <cell r="L40" t="str">
            <v>...</v>
          </cell>
          <cell r="R40" t="str">
            <v>…</v>
          </cell>
        </row>
        <row r="41">
          <cell r="B41" t="str">
            <v xml:space="preserve">    Paris Club rescheduling </v>
          </cell>
          <cell r="D41" t="str">
            <v>--</v>
          </cell>
          <cell r="E41">
            <v>609.79999999999995</v>
          </cell>
          <cell r="F41">
            <v>66</v>
          </cell>
          <cell r="G41" t="str">
            <v>--</v>
          </cell>
          <cell r="H41" t="str">
            <v>...</v>
          </cell>
          <cell r="I41">
            <v>622.6</v>
          </cell>
          <cell r="J41" t="str">
            <v>…</v>
          </cell>
          <cell r="K41">
            <v>50.5</v>
          </cell>
          <cell r="L41">
            <v>24.1</v>
          </cell>
          <cell r="R41" t="str">
            <v>…</v>
          </cell>
        </row>
        <row r="42">
          <cell r="B42" t="str">
            <v xml:space="preserve">    Other rescheduling </v>
          </cell>
          <cell r="D42" t="str">
            <v>--</v>
          </cell>
          <cell r="E42" t="str">
            <v>--</v>
          </cell>
          <cell r="F42" t="str">
            <v>--</v>
          </cell>
          <cell r="G42">
            <v>92</v>
          </cell>
          <cell r="H42">
            <v>43.100000000000009</v>
          </cell>
          <cell r="I42">
            <v>1099</v>
          </cell>
          <cell r="J42">
            <v>1246.7</v>
          </cell>
          <cell r="K42">
            <v>3682.1000000000008</v>
          </cell>
          <cell r="L42">
            <v>333.29999999999995</v>
          </cell>
          <cell r="R42" t="str">
            <v>…</v>
          </cell>
        </row>
        <row r="44">
          <cell r="C44" t="str">
            <v>(In percent of GDP)</v>
          </cell>
        </row>
        <row r="46">
          <cell r="B46" t="str">
            <v>Current Account</v>
          </cell>
          <cell r="D46">
            <v>-35.562659846547334</v>
          </cell>
          <cell r="E46">
            <v>-48.425107584722966</v>
          </cell>
          <cell r="F46">
            <v>-59.001971788260278</v>
          </cell>
          <cell r="G46">
            <v>-48.503707401717136</v>
          </cell>
          <cell r="H46">
            <v>-52.478512757696357</v>
          </cell>
          <cell r="I46">
            <v>-36.847237909735384</v>
          </cell>
          <cell r="J46">
            <v>-15.511159237201472</v>
          </cell>
          <cell r="K46">
            <v>-32.43353440413884</v>
          </cell>
          <cell r="L46">
            <v>-31.953144407152976</v>
          </cell>
          <cell r="R46">
            <v>-31.656662488856252</v>
          </cell>
        </row>
        <row r="47">
          <cell r="B47" t="str">
            <v>Current account, excluding interest due</v>
          </cell>
          <cell r="D47">
            <v>-20.645780051150911</v>
          </cell>
          <cell r="E47">
            <v>-27.00619956966111</v>
          </cell>
          <cell r="F47">
            <v>-32.474919286689342</v>
          </cell>
          <cell r="G47">
            <v>-25.716179159511981</v>
          </cell>
          <cell r="H47">
            <v>-23.093934205182354</v>
          </cell>
          <cell r="I47">
            <v>-19.020186600687865</v>
          </cell>
          <cell r="J47">
            <v>-12.469855020152801</v>
          </cell>
          <cell r="K47">
            <v>-24</v>
          </cell>
          <cell r="L47">
            <v>-27.358974550317271</v>
          </cell>
          <cell r="R47">
            <v>-17.344637736640617</v>
          </cell>
        </row>
        <row r="48">
          <cell r="B48" t="str">
            <v>Trade balance</v>
          </cell>
          <cell r="D48">
            <v>-15.14066496163683</v>
          </cell>
          <cell r="E48">
            <v>-22.756871974179667</v>
          </cell>
          <cell r="F48">
            <v>-29.674329917011544</v>
          </cell>
          <cell r="G48">
            <v>-22.275926109353822</v>
          </cell>
          <cell r="H48">
            <v>-23.608138932661845</v>
          </cell>
          <cell r="I48">
            <v>-19.645511230434483</v>
          </cell>
          <cell r="J48">
            <v>-13.424387896288273</v>
          </cell>
          <cell r="K48">
            <v>-19.283320844612884</v>
          </cell>
          <cell r="L48">
            <v>-26.298457480727887</v>
          </cell>
          <cell r="R48">
            <v>-18.821432534480042</v>
          </cell>
        </row>
        <row r="49">
          <cell r="B49" t="str">
            <v>Nonfactor services (net)</v>
          </cell>
          <cell r="D49">
            <v>-5.6217455621301839</v>
          </cell>
          <cell r="E49">
            <v>-5.2057376871573773</v>
          </cell>
          <cell r="F49">
            <v>-3.4955625847266232</v>
          </cell>
          <cell r="G49">
            <v>-5.327528226789048</v>
          </cell>
          <cell r="H49">
            <v>-3.5653996630869633</v>
          </cell>
          <cell r="I49">
            <v>-5.3205587141152524</v>
          </cell>
          <cell r="J49">
            <v>-4.1329242615653019</v>
          </cell>
          <cell r="K49">
            <v>-5.6205739036275046</v>
          </cell>
          <cell r="L49">
            <v>-3.6919869945985644</v>
          </cell>
          <cell r="R49">
            <v>-5.4859457758665906</v>
          </cell>
        </row>
        <row r="50">
          <cell r="B50" t="str">
            <v>Official interest due</v>
          </cell>
          <cell r="D50">
            <v>-14.916879795396421</v>
          </cell>
          <cell r="E50">
            <v>-21.418908015061859</v>
          </cell>
          <cell r="F50">
            <v>-26.527052501570925</v>
          </cell>
          <cell r="G50">
            <v>-22.787528242205152</v>
          </cell>
          <cell r="H50">
            <v>-29.384578552514007</v>
          </cell>
          <cell r="I50">
            <v>-17.827051309047519</v>
          </cell>
          <cell r="J50">
            <v>-3.0413042170486673</v>
          </cell>
          <cell r="K50">
            <v>-14.663249714251339</v>
          </cell>
          <cell r="L50">
            <v>-10.466659237505899</v>
          </cell>
          <cell r="R50">
            <v>-14.312024752215637</v>
          </cell>
        </row>
        <row r="51">
          <cell r="B51" t="str">
            <v>Other current transactions (net)</v>
          </cell>
          <cell r="D51">
            <v>0.75447570332480818</v>
          </cell>
          <cell r="E51">
            <v>1.2690559440559439</v>
          </cell>
          <cell r="F51">
            <v>0.62295508223007079</v>
          </cell>
          <cell r="G51">
            <v>1.9579575237234521</v>
          </cell>
          <cell r="H51">
            <v>4.0646100933529858</v>
          </cell>
          <cell r="I51">
            <v>5.9458833438618655</v>
          </cell>
          <cell r="J51">
            <v>5.0874571377007767</v>
          </cell>
          <cell r="K51">
            <v>7.1336100583528852</v>
          </cell>
          <cell r="L51">
            <v>8.5039593056793752</v>
          </cell>
          <cell r="R51">
            <v>6.9627405737060144</v>
          </cell>
        </row>
        <row r="53">
          <cell r="B53" t="str">
            <v>Capital account</v>
          </cell>
          <cell r="D53">
            <v>-15.019181585677726</v>
          </cell>
          <cell r="E53">
            <v>0.98193921463153655</v>
          </cell>
          <cell r="F53">
            <v>-3.4072934497627214</v>
          </cell>
          <cell r="G53">
            <v>-5.2239744780840383</v>
          </cell>
          <cell r="H53">
            <v>-15.583935459345311</v>
          </cell>
          <cell r="I53">
            <v>1.0765493437215101</v>
          </cell>
          <cell r="J53">
            <v>17.887336822474882</v>
          </cell>
          <cell r="K53">
            <v>5.3664346026589218</v>
          </cell>
          <cell r="L53">
            <v>25.872268377995706</v>
          </cell>
          <cell r="R53">
            <v>5.2378938067019334</v>
          </cell>
        </row>
        <row r="54">
          <cell r="B54" t="str">
            <v xml:space="preserve">Official (net) </v>
          </cell>
          <cell r="D54">
            <v>-1.5089514066496179</v>
          </cell>
          <cell r="E54">
            <v>4.283781603012379</v>
          </cell>
          <cell r="F54">
            <v>-2.0530432710017101</v>
          </cell>
          <cell r="G54">
            <v>-8.9601446000903788</v>
          </cell>
          <cell r="H54">
            <v>-23.849968321013723</v>
          </cell>
          <cell r="I54">
            <v>-7.3915490980557319</v>
          </cell>
          <cell r="J54">
            <v>9.6976478373338146</v>
          </cell>
          <cell r="K54">
            <v>0.57373518618780972</v>
          </cell>
          <cell r="L54">
            <v>8.0777702029471925</v>
          </cell>
          <cell r="R54">
            <v>0.5599926582411221</v>
          </cell>
        </row>
        <row r="55">
          <cell r="B55" t="str">
            <v>Private capital (net)</v>
          </cell>
          <cell r="D55">
            <v>-13.510230179028108</v>
          </cell>
          <cell r="E55">
            <v>-3.3018423883808428</v>
          </cell>
          <cell r="F55">
            <v>-1.3542501787610111</v>
          </cell>
          <cell r="G55">
            <v>3.7361701220063401</v>
          </cell>
          <cell r="H55">
            <v>8.2660328616684122</v>
          </cell>
          <cell r="I55">
            <v>8.4680984417772418</v>
          </cell>
          <cell r="J55">
            <v>8.1896889851410712</v>
          </cell>
          <cell r="K55">
            <v>4.7926994164711116</v>
          </cell>
          <cell r="L55">
            <v>17.794498175048517</v>
          </cell>
          <cell r="R55">
            <v>4.6779011484608111</v>
          </cell>
        </row>
        <row r="57">
          <cell r="B57" t="str">
            <v>Overall balance</v>
          </cell>
          <cell r="D57">
            <v>-50.581841432225062</v>
          </cell>
          <cell r="E57">
            <v>-47.443168370091435</v>
          </cell>
          <cell r="F57">
            <v>-62.409265238023004</v>
          </cell>
          <cell r="G57">
            <v>-53.727681879801182</v>
          </cell>
          <cell r="H57">
            <v>-68.062448217041677</v>
          </cell>
          <cell r="I57">
            <v>-35.770688566013867</v>
          </cell>
          <cell r="J57">
            <v>2.3761775852734139</v>
          </cell>
          <cell r="K57">
            <v>-27.067099801479916</v>
          </cell>
          <cell r="L57">
            <v>-6.0808760291572703</v>
          </cell>
          <cell r="R57">
            <v>-0.25274004929466642</v>
          </cell>
        </row>
        <row r="59">
          <cell r="B59" t="str">
            <v>Memorandum items</v>
          </cell>
        </row>
        <row r="60">
          <cell r="B60" t="str">
            <v>Net foreign aid</v>
          </cell>
        </row>
        <row r="62">
          <cell r="C62" t="str">
            <v>(In millions of U.S. dollars)</v>
          </cell>
        </row>
        <row r="64">
          <cell r="B64" t="str">
            <v>Net foreign aid</v>
          </cell>
        </row>
        <row r="65">
          <cell r="B65" t="str">
            <v>Gross domestic product</v>
          </cell>
          <cell r="D65">
            <v>1564</v>
          </cell>
          <cell r="E65">
            <v>1741.4519906323187</v>
          </cell>
          <cell r="F65">
            <v>1846.0400000000002</v>
          </cell>
          <cell r="G65">
            <v>1808.0065359477123</v>
          </cell>
          <cell r="H65">
            <v>1831.9940476190477</v>
          </cell>
          <cell r="I65">
            <v>1887.019867549669</v>
          </cell>
          <cell r="J65" t="str">
            <v>…</v>
          </cell>
          <cell r="K65">
            <v>1969.5497630331754</v>
          </cell>
          <cell r="L65">
            <v>2017.883597883598</v>
          </cell>
          <cell r="R65" t="str">
            <v>…</v>
          </cell>
        </row>
        <row r="68">
          <cell r="B68" t="str">
            <v>Sources: Central Bank of Nicaragua; and Fund staff estimates.</v>
          </cell>
        </row>
        <row r="71">
          <cell r="B71" t="str">
            <v xml:space="preserve">   1/ Includes an upward adjustment in 1996 to incorporate improved measurement of private transfers.</v>
          </cell>
        </row>
        <row r="72">
          <cell r="B72" t="str">
            <v xml:space="preserve">   2/ Includes errors and ommissions.</v>
          </cell>
        </row>
        <row r="79">
          <cell r="D79" t="str">
            <v>Table 18.   Nicaragua: Trade Account Indicators</v>
          </cell>
          <cell r="F79" t="str">
            <v>Table 18.  Nicaragua: Trade Account Indicators</v>
          </cell>
        </row>
        <row r="81">
          <cell r="J81" t="str">
            <v>Jan. -</v>
          </cell>
          <cell r="R81" t="str">
            <v>Jan. -</v>
          </cell>
        </row>
        <row r="82">
          <cell r="D82">
            <v>1990</v>
          </cell>
          <cell r="E82">
            <v>1991</v>
          </cell>
          <cell r="F82">
            <v>1992</v>
          </cell>
          <cell r="G82">
            <v>1993</v>
          </cell>
          <cell r="H82">
            <v>1994</v>
          </cell>
          <cell r="I82">
            <v>1995</v>
          </cell>
          <cell r="J82" t="str">
            <v>Sept.</v>
          </cell>
          <cell r="K82">
            <v>1996</v>
          </cell>
          <cell r="L82">
            <v>1997</v>
          </cell>
          <cell r="R82" t="str">
            <v>Sept.</v>
          </cell>
        </row>
        <row r="83">
          <cell r="J83">
            <v>1996</v>
          </cell>
          <cell r="L83" t="str">
            <v>Est.</v>
          </cell>
          <cell r="R83">
            <v>1997</v>
          </cell>
        </row>
        <row r="85">
          <cell r="D85" t="str">
            <v>(1990 = 100)</v>
          </cell>
        </row>
        <row r="87">
          <cell r="B87" t="str">
            <v>Exports, f.o.b.</v>
          </cell>
        </row>
        <row r="88">
          <cell r="B88" t="str">
            <v>Value</v>
          </cell>
          <cell r="D88">
            <v>100</v>
          </cell>
          <cell r="E88">
            <v>82.395644283121598</v>
          </cell>
          <cell r="F88">
            <v>67.4833635813672</v>
          </cell>
          <cell r="G88">
            <v>80.747065940713853</v>
          </cell>
          <cell r="H88">
            <v>106.23118572292802</v>
          </cell>
          <cell r="I88">
            <v>159.22120387174832</v>
          </cell>
          <cell r="J88">
            <v>155.24555828916127</v>
          </cell>
          <cell r="K88">
            <v>202.63321234119789</v>
          </cell>
          <cell r="L88">
            <v>212.81476104053237</v>
          </cell>
          <cell r="R88">
            <v>179.30861982398127</v>
          </cell>
        </row>
        <row r="89">
          <cell r="B89" t="str">
            <v>Volume</v>
          </cell>
          <cell r="D89">
            <v>100</v>
          </cell>
          <cell r="E89">
            <v>83.847944123551642</v>
          </cell>
          <cell r="F89">
            <v>78.824354745934016</v>
          </cell>
          <cell r="G89">
            <v>86.479342727325857</v>
          </cell>
          <cell r="H89">
            <v>90.976941453725672</v>
          </cell>
          <cell r="I89">
            <v>116.19228924169364</v>
          </cell>
          <cell r="J89" t="str">
            <v>…</v>
          </cell>
          <cell r="K89">
            <v>155.97169477397168</v>
          </cell>
          <cell r="L89">
            <v>162.70428852472008</v>
          </cell>
          <cell r="R89" t="str">
            <v>…</v>
          </cell>
        </row>
        <row r="90">
          <cell r="B90" t="str">
            <v>Unit Value</v>
          </cell>
          <cell r="D90">
            <v>100</v>
          </cell>
          <cell r="E90">
            <v>98.267936255789351</v>
          </cell>
          <cell r="F90">
            <v>85.612326036640582</v>
          </cell>
          <cell r="G90">
            <v>93.371507453882728</v>
          </cell>
          <cell r="H90">
            <v>116.76715442996206</v>
          </cell>
          <cell r="I90">
            <v>137.03250440358349</v>
          </cell>
          <cell r="J90" t="str">
            <v>…</v>
          </cell>
          <cell r="K90">
            <v>129.91665740046381</v>
          </cell>
          <cell r="L90">
            <v>130.79849521495487</v>
          </cell>
          <cell r="R90" t="str">
            <v>…</v>
          </cell>
        </row>
        <row r="93">
          <cell r="B93" t="str">
            <v>Imports, f.o.b.</v>
          </cell>
        </row>
        <row r="94">
          <cell r="B94" t="str">
            <v>Value</v>
          </cell>
          <cell r="D94">
            <v>100</v>
          </cell>
          <cell r="E94">
            <v>117.85336623193517</v>
          </cell>
          <cell r="F94">
            <v>135.86535072259429</v>
          </cell>
          <cell r="G94">
            <v>118.02960874162849</v>
          </cell>
          <cell r="H94">
            <v>138.12125484666905</v>
          </cell>
          <cell r="I94">
            <v>158.10715544589357</v>
          </cell>
          <cell r="J94">
            <v>136.79447301297648</v>
          </cell>
          <cell r="K94">
            <v>185.00176242509693</v>
          </cell>
          <cell r="L94">
            <v>241.69464222770534</v>
          </cell>
          <cell r="R94">
            <v>178.59886396574211</v>
          </cell>
        </row>
        <row r="95">
          <cell r="B95" t="str">
            <v>Volume</v>
          </cell>
          <cell r="D95">
            <v>100</v>
          </cell>
          <cell r="E95">
            <v>121.24383029919277</v>
          </cell>
          <cell r="F95">
            <v>138.27940297224995</v>
          </cell>
          <cell r="G95">
            <v>123.27668545483665</v>
          </cell>
          <cell r="H95">
            <v>143.03626838030237</v>
          </cell>
          <cell r="I95">
            <v>152.10663394048603</v>
          </cell>
          <cell r="J95" t="str">
            <v>…</v>
          </cell>
          <cell r="K95">
            <v>174.6259121252952</v>
          </cell>
          <cell r="L95">
            <v>232.22105093146612</v>
          </cell>
          <cell r="R95" t="str">
            <v>…</v>
          </cell>
        </row>
        <row r="96">
          <cell r="B96" t="str">
            <v>Unit Value</v>
          </cell>
          <cell r="D96">
            <v>100</v>
          </cell>
          <cell r="E96">
            <v>97.214568671913199</v>
          </cell>
          <cell r="F96">
            <v>97.00167230274441</v>
          </cell>
          <cell r="G96">
            <v>94.669873644272528</v>
          </cell>
          <cell r="H96">
            <v>95.440464140472514</v>
          </cell>
          <cell r="I96">
            <v>102.36987599761358</v>
          </cell>
          <cell r="J96" t="str">
            <v>…</v>
          </cell>
          <cell r="K96">
            <v>104.19159410779793</v>
          </cell>
          <cell r="L96">
            <v>98.208414288854399</v>
          </cell>
          <cell r="R96" t="str">
            <v>…</v>
          </cell>
        </row>
        <row r="98">
          <cell r="B98" t="str">
            <v>Terms of Trade</v>
          </cell>
          <cell r="D98">
            <v>100</v>
          </cell>
          <cell r="E98">
            <v>101.08354909996169</v>
          </cell>
          <cell r="F98">
            <v>88.258608335578572</v>
          </cell>
          <cell r="G98">
            <v>98.628532879141162</v>
          </cell>
          <cell r="H98">
            <v>122.34554335161259</v>
          </cell>
          <cell r="I98">
            <v>133.8601840318513</v>
          </cell>
          <cell r="J98" t="str">
            <v>…</v>
          </cell>
          <cell r="K98">
            <v>124.69015232270119</v>
          </cell>
          <cell r="L98">
            <v>133.18461168739091</v>
          </cell>
          <cell r="R98" t="str">
            <v>…</v>
          </cell>
        </row>
        <row r="100">
          <cell r="C100" t="str">
            <v>(Annual percentage change)</v>
          </cell>
        </row>
        <row r="102">
          <cell r="B102" t="str">
            <v>Exports, f.o.b.</v>
          </cell>
        </row>
        <row r="103">
          <cell r="B103" t="str">
            <v>Value</v>
          </cell>
          <cell r="E103">
            <v>-17.604355716878406</v>
          </cell>
          <cell r="F103">
            <v>-18.09838472834069</v>
          </cell>
          <cell r="G103">
            <v>19.654773644105795</v>
          </cell>
          <cell r="H103">
            <v>31.560428215342373</v>
          </cell>
          <cell r="I103">
            <v>49.88179110325359</v>
          </cell>
          <cell r="J103" t="str">
            <v>…</v>
          </cell>
          <cell r="K103">
            <v>27.26521808264788</v>
          </cell>
          <cell r="L103">
            <v>5.0246198940924858</v>
          </cell>
          <cell r="R103">
            <v>15.5</v>
          </cell>
        </row>
        <row r="104">
          <cell r="B104" t="str">
            <v>Volume</v>
          </cell>
          <cell r="E104">
            <v>-16.152055876448358</v>
          </cell>
          <cell r="F104">
            <v>-5.9913089463651819</v>
          </cell>
          <cell r="G104">
            <v>9.711450231423191</v>
          </cell>
          <cell r="H104">
            <v>5.2007781101909956</v>
          </cell>
          <cell r="I104">
            <v>27.716196417521299</v>
          </cell>
          <cell r="J104" t="str">
            <v>…</v>
          </cell>
          <cell r="K104">
            <v>34.235839393380218</v>
          </cell>
          <cell r="L104">
            <v>4.3165484356023853</v>
          </cell>
          <cell r="R104" t="str">
            <v>…</v>
          </cell>
        </row>
        <row r="105">
          <cell r="B105" t="str">
            <v>Unit Value</v>
          </cell>
          <cell r="E105">
            <v>-1.7320637442106435</v>
          </cell>
          <cell r="F105">
            <v>-12.878677116212645</v>
          </cell>
          <cell r="G105">
            <v>9.0631592160238093</v>
          </cell>
          <cell r="H105">
            <v>25.056516290726826</v>
          </cell>
          <cell r="I105">
            <v>17.35535140215887</v>
          </cell>
          <cell r="J105" t="str">
            <v>…</v>
          </cell>
          <cell r="K105">
            <v>-5.1928168678595625</v>
          </cell>
          <cell r="L105">
            <v>0.67877193897687427</v>
          </cell>
          <cell r="R105" t="str">
            <v>…</v>
          </cell>
        </row>
        <row r="107">
          <cell r="B107" t="str">
            <v>Imports, f.o.b.</v>
          </cell>
        </row>
        <row r="108">
          <cell r="B108" t="str">
            <v>Value</v>
          </cell>
          <cell r="E108">
            <v>17.853366231935162</v>
          </cell>
          <cell r="F108">
            <v>15.283385673695204</v>
          </cell>
          <cell r="G108">
            <v>-13.127513296147352</v>
          </cell>
          <cell r="H108">
            <v>17.022547409287746</v>
          </cell>
          <cell r="I108">
            <v>14.469822636212815</v>
          </cell>
          <cell r="J108" t="str">
            <v>…</v>
          </cell>
          <cell r="K108">
            <v>17.010366737264505</v>
          </cell>
          <cell r="L108">
            <v>30.644507954653722</v>
          </cell>
          <cell r="R108">
            <v>30.56</v>
          </cell>
        </row>
        <row r="109">
          <cell r="B109" t="str">
            <v>Volume</v>
          </cell>
          <cell r="E109">
            <v>21.243830299192766</v>
          </cell>
          <cell r="F109">
            <v>14.050671799974147</v>
          </cell>
          <cell r="G109">
            <v>-10.8495677555276</v>
          </cell>
          <cell r="H109">
            <v>16.028645524140739</v>
          </cell>
          <cell r="I109">
            <v>6.3413046655184768</v>
          </cell>
          <cell r="J109" t="str">
            <v>…</v>
          </cell>
          <cell r="K109">
            <v>14.804928359416692</v>
          </cell>
          <cell r="L109">
            <v>32.982011721631579</v>
          </cell>
          <cell r="R109" t="str">
            <v>…</v>
          </cell>
        </row>
        <row r="110">
          <cell r="B110" t="str">
            <v>Unit Value</v>
          </cell>
        </row>
        <row r="112">
          <cell r="B112" t="str">
            <v>Terms of Trade</v>
          </cell>
          <cell r="E112">
            <v>1.0835490999616892</v>
          </cell>
          <cell r="F112">
            <v>-12.687465842439416</v>
          </cell>
          <cell r="G112">
            <v>11.749476610976984</v>
          </cell>
          <cell r="H112">
            <v>24.046804489664385</v>
          </cell>
          <cell r="I112">
            <v>9.4115734540051399</v>
          </cell>
          <cell r="J112" t="str">
            <v>…</v>
          </cell>
          <cell r="K112">
            <v>-6.8504550292327053</v>
          </cell>
          <cell r="L112">
            <v>6.8124540763298214</v>
          </cell>
          <cell r="R112" t="str">
            <v>…</v>
          </cell>
        </row>
        <row r="116">
          <cell r="B116" t="str">
            <v>Source: Nicaragua Authorities and Fund staff estimates.</v>
          </cell>
        </row>
        <row r="117">
          <cell r="B117" t="str">
            <v>********************RED TABLE*************************</v>
          </cell>
        </row>
        <row r="118">
          <cell r="B118" t="str">
            <v>Table 45.     Nicaragua:       Detailed Balance of Payments</v>
          </cell>
        </row>
        <row r="120">
          <cell r="B120" t="str">
            <v>(In millions of U.S. dollars)</v>
          </cell>
        </row>
        <row r="123">
          <cell r="J123" t="str">
            <v>Jan. -</v>
          </cell>
          <cell r="R123" t="str">
            <v>Jan. -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 t="str">
            <v>Sept.</v>
          </cell>
          <cell r="K124">
            <v>1996</v>
          </cell>
          <cell r="L124">
            <v>1997</v>
          </cell>
          <cell r="R124" t="str">
            <v>Sept.</v>
          </cell>
        </row>
        <row r="125">
          <cell r="J125">
            <v>1996</v>
          </cell>
          <cell r="L125" t="str">
            <v>Est.</v>
          </cell>
          <cell r="R125">
            <v>1997</v>
          </cell>
        </row>
        <row r="128">
          <cell r="B128" t="str">
            <v>Current account</v>
          </cell>
          <cell r="D128">
            <v>-556.20000000000016</v>
          </cell>
          <cell r="E128">
            <v>-843.30000000000018</v>
          </cell>
          <cell r="F128">
            <v>-1089.2000000000003</v>
          </cell>
          <cell r="G128">
            <v>-876.9502</v>
          </cell>
          <cell r="H128">
            <v>-958.90323000000001</v>
          </cell>
          <cell r="I128">
            <v>-695.3146999999999</v>
          </cell>
          <cell r="J128">
            <v>-346.29999999999995</v>
          </cell>
          <cell r="K128">
            <v>-638.79460000000017</v>
          </cell>
          <cell r="L128">
            <v>-781.91480000000024</v>
          </cell>
          <cell r="R128">
            <v>-478.40000000000009</v>
          </cell>
        </row>
        <row r="130">
          <cell r="B130" t="str">
            <v>Trade account</v>
          </cell>
          <cell r="D130">
            <v>-334.70000000000016</v>
          </cell>
          <cell r="E130">
            <v>-492.4000000000002</v>
          </cell>
          <cell r="F130">
            <v>-611.00000000000023</v>
          </cell>
          <cell r="G130">
            <v>-500.35020000000003</v>
          </cell>
          <cell r="H130">
            <v>-499.77950000000004</v>
          </cell>
          <cell r="I130">
            <v>-471.11469999999997</v>
          </cell>
          <cell r="J130">
            <v>-345.79999999999995</v>
          </cell>
          <cell r="K130">
            <v>-490.4946000000001</v>
          </cell>
          <cell r="L130">
            <v>-742.30980000000022</v>
          </cell>
          <cell r="R130">
            <v>-484.70000000000005</v>
          </cell>
        </row>
        <row r="132">
          <cell r="B132" t="str">
            <v xml:space="preserve">Exports of goods </v>
          </cell>
          <cell r="D132">
            <v>390.4</v>
          </cell>
          <cell r="E132">
            <v>350.19999999999993</v>
          </cell>
          <cell r="F132">
            <v>309.29999999999995</v>
          </cell>
          <cell r="G132">
            <v>360.94980000000004</v>
          </cell>
          <cell r="H132">
            <v>452.70030000000003</v>
          </cell>
          <cell r="I132">
            <v>643.98529999999994</v>
          </cell>
          <cell r="J132">
            <v>612.80000000000007</v>
          </cell>
          <cell r="K132">
            <v>806.60540000000003</v>
          </cell>
          <cell r="L132">
            <v>866.16560000000004</v>
          </cell>
          <cell r="R132">
            <v>708.7</v>
          </cell>
        </row>
        <row r="133">
          <cell r="B133" t="str">
            <v xml:space="preserve">  and nonfactor services</v>
          </cell>
        </row>
        <row r="134">
          <cell r="B134" t="str">
            <v>Merchandise</v>
          </cell>
          <cell r="D134">
            <v>330.59999999999997</v>
          </cell>
          <cell r="E134">
            <v>272.39999999999998</v>
          </cell>
          <cell r="F134">
            <v>223.09999999999997</v>
          </cell>
          <cell r="G134">
            <v>266.94979999999998</v>
          </cell>
          <cell r="H134">
            <v>351.20030000000003</v>
          </cell>
          <cell r="I134">
            <v>526.38529999999992</v>
          </cell>
          <cell r="J134">
            <v>513.70000000000005</v>
          </cell>
          <cell r="K134">
            <v>669.9054000000001</v>
          </cell>
          <cell r="L134">
            <v>703.56560000000002</v>
          </cell>
          <cell r="R134">
            <v>593.5</v>
          </cell>
        </row>
        <row r="135">
          <cell r="B135" t="str">
            <v xml:space="preserve"> Freight and insurance</v>
          </cell>
          <cell r="D135">
            <v>6.6</v>
          </cell>
          <cell r="E135">
            <v>5.4</v>
          </cell>
          <cell r="F135">
            <v>4.5</v>
          </cell>
          <cell r="G135">
            <v>5.3</v>
          </cell>
          <cell r="H135">
            <v>7</v>
          </cell>
          <cell r="I135">
            <v>10.5</v>
          </cell>
          <cell r="J135" t="str">
            <v>…</v>
          </cell>
          <cell r="K135">
            <v>13.4</v>
          </cell>
          <cell r="L135">
            <v>14.1</v>
          </cell>
          <cell r="R135" t="str">
            <v>…</v>
          </cell>
        </row>
        <row r="136">
          <cell r="B136" t="str">
            <v xml:space="preserve"> Travel</v>
          </cell>
          <cell r="D136">
            <v>12.2</v>
          </cell>
          <cell r="E136">
            <v>15.8</v>
          </cell>
          <cell r="F136">
            <v>23.3</v>
          </cell>
          <cell r="G136">
            <v>36.6</v>
          </cell>
          <cell r="H136">
            <v>40.200000000000003</v>
          </cell>
          <cell r="I136">
            <v>49.5</v>
          </cell>
          <cell r="J136" t="str">
            <v>…</v>
          </cell>
          <cell r="K136">
            <v>58.4</v>
          </cell>
          <cell r="L136">
            <v>79.8</v>
          </cell>
          <cell r="R136" t="str">
            <v>…</v>
          </cell>
        </row>
        <row r="137">
          <cell r="B137" t="str">
            <v xml:space="preserve"> Other</v>
          </cell>
          <cell r="D137">
            <v>41</v>
          </cell>
          <cell r="E137">
            <v>56.599999999999994</v>
          </cell>
          <cell r="F137">
            <v>58.400000000000006</v>
          </cell>
          <cell r="G137">
            <v>52.1</v>
          </cell>
          <cell r="H137">
            <v>54.3</v>
          </cell>
          <cell r="I137">
            <v>57.599999999999994</v>
          </cell>
          <cell r="J137" t="str">
            <v>…</v>
          </cell>
          <cell r="K137">
            <v>64.900000000000006</v>
          </cell>
          <cell r="L137">
            <v>68.7</v>
          </cell>
          <cell r="R137" t="str">
            <v>…</v>
          </cell>
        </row>
        <row r="139">
          <cell r="B139" t="str">
            <v xml:space="preserve">Imports of goods </v>
          </cell>
          <cell r="D139">
            <v>725.10000000000014</v>
          </cell>
          <cell r="E139">
            <v>842.60000000000014</v>
          </cell>
          <cell r="F139">
            <v>920.30000000000018</v>
          </cell>
          <cell r="G139">
            <v>861.30000000000007</v>
          </cell>
          <cell r="H139">
            <v>952.47980000000007</v>
          </cell>
          <cell r="I139">
            <v>1115.0999999999999</v>
          </cell>
          <cell r="J139">
            <v>958.6</v>
          </cell>
          <cell r="K139">
            <v>1297.1000000000001</v>
          </cell>
          <cell r="L139">
            <v>1608.4754000000003</v>
          </cell>
          <cell r="R139">
            <v>1193.4000000000001</v>
          </cell>
        </row>
        <row r="140">
          <cell r="B140" t="str">
            <v xml:space="preserve">  and nonfactor services</v>
          </cell>
        </row>
        <row r="141">
          <cell r="B141" t="str">
            <v>Merchandise</v>
          </cell>
          <cell r="D141">
            <v>567.4</v>
          </cell>
          <cell r="E141">
            <v>668.7</v>
          </cell>
          <cell r="F141">
            <v>770.9</v>
          </cell>
          <cell r="G141">
            <v>669.7</v>
          </cell>
          <cell r="H141">
            <v>783.7</v>
          </cell>
          <cell r="I141">
            <v>897.1</v>
          </cell>
          <cell r="J141">
            <v>778.1</v>
          </cell>
          <cell r="K141">
            <v>1049.7</v>
          </cell>
          <cell r="L141">
            <v>1371.3754000000001</v>
          </cell>
          <cell r="R141">
            <v>1015.9</v>
          </cell>
        </row>
        <row r="142">
          <cell r="B142" t="str">
            <v xml:space="preserve"> Freight and insurance</v>
          </cell>
          <cell r="D142">
            <v>57.400000000000134</v>
          </cell>
          <cell r="E142">
            <v>66.200000000000045</v>
          </cell>
          <cell r="F142">
            <v>68.400000000000162</v>
          </cell>
          <cell r="G142">
            <v>61.899999999999956</v>
          </cell>
          <cell r="H142">
            <v>68.579799999999977</v>
          </cell>
          <cell r="I142">
            <v>77.400000000000006</v>
          </cell>
          <cell r="J142" t="str">
            <v>…</v>
          </cell>
          <cell r="K142">
            <v>86.4</v>
          </cell>
          <cell r="L142">
            <v>65.400000000000006</v>
          </cell>
          <cell r="R142" t="str">
            <v>…</v>
          </cell>
        </row>
        <row r="143">
          <cell r="B143" t="str">
            <v xml:space="preserve"> Travel</v>
          </cell>
          <cell r="D143">
            <v>14.7</v>
          </cell>
          <cell r="E143">
            <v>28.1</v>
          </cell>
          <cell r="F143">
            <v>30.2</v>
          </cell>
          <cell r="G143">
            <v>28.1</v>
          </cell>
          <cell r="H143">
            <v>30.1</v>
          </cell>
          <cell r="I143">
            <v>40</v>
          </cell>
          <cell r="J143" t="str">
            <v>…</v>
          </cell>
          <cell r="K143">
            <v>60</v>
          </cell>
          <cell r="L143">
            <v>65</v>
          </cell>
          <cell r="R143" t="str">
            <v>…</v>
          </cell>
        </row>
        <row r="144">
          <cell r="B144" t="str">
            <v xml:space="preserve"> Other</v>
          </cell>
          <cell r="D144">
            <v>85.6</v>
          </cell>
          <cell r="E144">
            <v>79.599999999999994</v>
          </cell>
          <cell r="F144">
            <v>50.8</v>
          </cell>
          <cell r="G144">
            <v>101.6</v>
          </cell>
          <cell r="H144">
            <v>70.099999999999994</v>
          </cell>
          <cell r="I144">
            <v>100.60000000000001</v>
          </cell>
          <cell r="J144" t="str">
            <v>…</v>
          </cell>
          <cell r="K144">
            <v>101</v>
          </cell>
          <cell r="L144">
            <v>106.69999999999999</v>
          </cell>
          <cell r="R144" t="str">
            <v>…</v>
          </cell>
        </row>
        <row r="146">
          <cell r="B146" t="str">
            <v>Factor services balance</v>
          </cell>
          <cell r="D146">
            <v>-221.5</v>
          </cell>
          <cell r="E146">
            <v>-350.9</v>
          </cell>
          <cell r="F146">
            <v>-478.2</v>
          </cell>
          <cell r="G146">
            <v>-376.6</v>
          </cell>
          <cell r="H146">
            <v>-459.12372999999997</v>
          </cell>
          <cell r="I146">
            <v>-224.2</v>
          </cell>
          <cell r="J146">
            <v>-0.5</v>
          </cell>
          <cell r="K146">
            <v>-148.30000000000001</v>
          </cell>
          <cell r="L146">
            <v>-39.605000000000018</v>
          </cell>
          <cell r="R146">
            <v>6.2999999999999829</v>
          </cell>
        </row>
        <row r="147">
          <cell r="B147" t="str">
            <v xml:space="preserve">   Receipts</v>
          </cell>
          <cell r="D147">
            <v>11.799999999999999</v>
          </cell>
          <cell r="E147">
            <v>34.1</v>
          </cell>
          <cell r="F147">
            <v>23.5</v>
          </cell>
          <cell r="G147">
            <v>45.4</v>
          </cell>
          <cell r="H147">
            <v>89.2</v>
          </cell>
          <cell r="I147">
            <v>127.2</v>
          </cell>
          <cell r="J147">
            <v>75.900000000000006</v>
          </cell>
          <cell r="K147">
            <v>162.5</v>
          </cell>
          <cell r="L147">
            <v>194.7</v>
          </cell>
          <cell r="R147">
            <v>129.19999999999999</v>
          </cell>
        </row>
        <row r="148">
          <cell r="B148" t="str">
            <v xml:space="preserve">     Official Interest</v>
          </cell>
          <cell r="D148">
            <v>0.1</v>
          </cell>
          <cell r="E148">
            <v>0.1</v>
          </cell>
          <cell r="F148">
            <v>4.7</v>
          </cell>
          <cell r="G148">
            <v>2.2999999999999998</v>
          </cell>
          <cell r="H148">
            <v>2.5</v>
          </cell>
          <cell r="I148">
            <v>7.2</v>
          </cell>
          <cell r="J148" t="str">
            <v>…</v>
          </cell>
          <cell r="K148">
            <v>10.5</v>
          </cell>
          <cell r="L148">
            <v>14.7</v>
          </cell>
          <cell r="R148" t="str">
            <v>…</v>
          </cell>
        </row>
        <row r="149">
          <cell r="B149" t="str">
            <v xml:space="preserve">     Private interest  and  </v>
          </cell>
        </row>
        <row r="150">
          <cell r="B150" t="str">
            <v xml:space="preserve">        profit remittances</v>
          </cell>
          <cell r="D150">
            <v>11.7</v>
          </cell>
          <cell r="E150">
            <v>10</v>
          </cell>
          <cell r="F150">
            <v>2.8</v>
          </cell>
          <cell r="G150">
            <v>3.1000000000000005</v>
          </cell>
          <cell r="H150">
            <v>6.7</v>
          </cell>
          <cell r="I150">
            <v>0</v>
          </cell>
          <cell r="J150" t="str">
            <v>…</v>
          </cell>
          <cell r="K150">
            <v>0</v>
          </cell>
          <cell r="L150">
            <v>0</v>
          </cell>
          <cell r="R150" t="str">
            <v>…</v>
          </cell>
        </row>
        <row r="151">
          <cell r="B151" t="str">
            <v xml:space="preserve">     Private transfers</v>
          </cell>
          <cell r="D151">
            <v>0</v>
          </cell>
          <cell r="E151">
            <v>24</v>
          </cell>
          <cell r="F151">
            <v>16</v>
          </cell>
          <cell r="G151">
            <v>40</v>
          </cell>
          <cell r="H151">
            <v>80</v>
          </cell>
          <cell r="I151">
            <v>120</v>
          </cell>
          <cell r="J151">
            <v>68</v>
          </cell>
          <cell r="K151">
            <v>152</v>
          </cell>
          <cell r="L151">
            <v>180</v>
          </cell>
          <cell r="R151">
            <v>114.8</v>
          </cell>
        </row>
        <row r="152">
          <cell r="B152" t="str">
            <v xml:space="preserve">   Expenditures</v>
          </cell>
          <cell r="D152">
            <v>233.3</v>
          </cell>
          <cell r="E152">
            <v>385</v>
          </cell>
          <cell r="F152">
            <v>501.7</v>
          </cell>
          <cell r="G152">
            <v>422</v>
          </cell>
          <cell r="H152">
            <v>548.32372999999995</v>
          </cell>
          <cell r="I152">
            <v>351.4</v>
          </cell>
          <cell r="J152">
            <v>76.400000000000006</v>
          </cell>
          <cell r="K152">
            <v>310.8</v>
          </cell>
          <cell r="L152">
            <v>234.30500000000001</v>
          </cell>
          <cell r="R152">
            <v>122.9</v>
          </cell>
        </row>
        <row r="153">
          <cell r="B153" t="str">
            <v xml:space="preserve">     Official Interest</v>
          </cell>
          <cell r="D153">
            <v>233.3</v>
          </cell>
          <cell r="E153">
            <v>373</v>
          </cell>
          <cell r="F153">
            <v>489.7</v>
          </cell>
          <cell r="G153">
            <v>412</v>
          </cell>
          <cell r="H153">
            <v>538.32372999999995</v>
          </cell>
          <cell r="I153">
            <v>336.4</v>
          </cell>
          <cell r="J153">
            <v>59.9</v>
          </cell>
          <cell r="K153">
            <v>288.8</v>
          </cell>
          <cell r="L153">
            <v>211.20500000000001</v>
          </cell>
          <cell r="R153">
            <v>105.5</v>
          </cell>
        </row>
        <row r="154">
          <cell r="B154" t="str">
            <v xml:space="preserve">     Private interest  and  </v>
          </cell>
        </row>
        <row r="155">
          <cell r="B155" t="str">
            <v xml:space="preserve">        profit remittances</v>
          </cell>
          <cell r="D155">
            <v>0</v>
          </cell>
          <cell r="E155">
            <v>12</v>
          </cell>
          <cell r="F155">
            <v>12</v>
          </cell>
          <cell r="G155">
            <v>10</v>
          </cell>
          <cell r="H155">
            <v>10</v>
          </cell>
          <cell r="I155">
            <v>15</v>
          </cell>
          <cell r="J155">
            <v>16.500000000000007</v>
          </cell>
          <cell r="K155">
            <v>22</v>
          </cell>
          <cell r="L155">
            <v>23.1</v>
          </cell>
          <cell r="R155">
            <v>17.400000000000006</v>
          </cell>
        </row>
        <row r="158">
          <cell r="B158" t="str">
            <v>Capital account</v>
          </cell>
          <cell r="F158">
            <v>-62.899999999999807</v>
          </cell>
          <cell r="G158">
            <v>-94.449799999999811</v>
          </cell>
          <cell r="H158">
            <v>-285.4967700000002</v>
          </cell>
          <cell r="I158">
            <v>20.314700000000471</v>
          </cell>
          <cell r="J158">
            <v>285.39459999999917</v>
          </cell>
          <cell r="K158">
            <v>105.69459999999913</v>
          </cell>
          <cell r="L158">
            <v>522.07226000000014</v>
          </cell>
        </row>
        <row r="159">
          <cell r="B159" t="str">
            <v xml:space="preserve">   Official transfers</v>
          </cell>
          <cell r="D159">
            <v>201.6</v>
          </cell>
          <cell r="E159">
            <v>482.5</v>
          </cell>
          <cell r="F159">
            <v>310.89999999999998</v>
          </cell>
          <cell r="G159">
            <v>242.7</v>
          </cell>
          <cell r="H159">
            <v>245.4</v>
          </cell>
          <cell r="I159">
            <v>177</v>
          </cell>
          <cell r="J159">
            <v>123.6</v>
          </cell>
          <cell r="K159">
            <v>246.7</v>
          </cell>
          <cell r="L159">
            <v>192</v>
          </cell>
          <cell r="R159">
            <v>74.7</v>
          </cell>
        </row>
        <row r="160">
          <cell r="B160" t="str">
            <v xml:space="preserve">   Public sector capital</v>
          </cell>
          <cell r="F160">
            <v>-348.8</v>
          </cell>
          <cell r="G160">
            <v>-404.70000000000005</v>
          </cell>
          <cell r="H160">
            <v>-682.32999999999993</v>
          </cell>
          <cell r="I160">
            <v>-316.48</v>
          </cell>
          <cell r="J160">
            <v>67.400000000000006</v>
          </cell>
          <cell r="K160">
            <v>-235.40000000000003</v>
          </cell>
          <cell r="L160">
            <v>-29</v>
          </cell>
        </row>
        <row r="161">
          <cell r="B161" t="str">
            <v xml:space="preserve">     Disbursements</v>
          </cell>
          <cell r="D161">
            <v>220.8</v>
          </cell>
          <cell r="E161">
            <v>345.40000000000003</v>
          </cell>
          <cell r="F161">
            <v>404.3</v>
          </cell>
          <cell r="G161">
            <v>157</v>
          </cell>
          <cell r="H161">
            <v>337.90000000000003</v>
          </cell>
          <cell r="I161">
            <v>244</v>
          </cell>
          <cell r="J161">
            <v>214.1</v>
          </cell>
          <cell r="K161">
            <v>215.39999999999998</v>
          </cell>
          <cell r="L161">
            <v>204.7</v>
          </cell>
          <cell r="R161">
            <v>112.3</v>
          </cell>
        </row>
        <row r="162">
          <cell r="B162" t="str">
            <v xml:space="preserve">       Nonfinancial public sector</v>
          </cell>
          <cell r="D162">
            <v>214.2</v>
          </cell>
          <cell r="E162">
            <v>124.5</v>
          </cell>
          <cell r="F162">
            <v>351.5</v>
          </cell>
          <cell r="G162">
            <v>104.3</v>
          </cell>
          <cell r="H162">
            <v>247.3</v>
          </cell>
          <cell r="I162">
            <v>202.8</v>
          </cell>
          <cell r="J162">
            <v>214.1</v>
          </cell>
          <cell r="K162">
            <v>215.09999999999997</v>
          </cell>
          <cell r="L162">
            <v>173.39999999999998</v>
          </cell>
          <cell r="R162">
            <v>96.8</v>
          </cell>
        </row>
        <row r="163">
          <cell r="B163" t="str">
            <v xml:space="preserve">       Financial public sector</v>
          </cell>
          <cell r="D163">
            <v>6.6000000000000227</v>
          </cell>
          <cell r="E163">
            <v>220.90000000000003</v>
          </cell>
          <cell r="F163">
            <v>52.800000000000011</v>
          </cell>
          <cell r="G163">
            <v>52.7</v>
          </cell>
          <cell r="H163">
            <v>90.600000000000023</v>
          </cell>
          <cell r="I163">
            <v>41.199999999999989</v>
          </cell>
          <cell r="J163">
            <v>0</v>
          </cell>
          <cell r="K163">
            <v>0.30000000000001137</v>
          </cell>
          <cell r="L163">
            <v>31.300000000000011</v>
          </cell>
          <cell r="R163">
            <v>15.5</v>
          </cell>
        </row>
        <row r="164">
          <cell r="B164" t="str">
            <v xml:space="preserve">     Scheduled amortization 1/</v>
          </cell>
          <cell r="D164">
            <v>446</v>
          </cell>
          <cell r="E164">
            <v>753.3</v>
          </cell>
          <cell r="F164">
            <v>753.1</v>
          </cell>
          <cell r="G164">
            <v>561.70000000000005</v>
          </cell>
          <cell r="H164">
            <v>1020.23</v>
          </cell>
          <cell r="I164">
            <v>560.48</v>
          </cell>
          <cell r="J164">
            <v>146.69999999999999</v>
          </cell>
          <cell r="K164">
            <v>450.8</v>
          </cell>
          <cell r="L164">
            <v>233.7</v>
          </cell>
          <cell r="R164">
            <v>135.70000000000002</v>
          </cell>
        </row>
        <row r="165">
          <cell r="B165" t="str">
            <v xml:space="preserve">       Nonfinancial public sector</v>
          </cell>
          <cell r="D165">
            <v>345.3</v>
          </cell>
          <cell r="E165">
            <v>449.3</v>
          </cell>
          <cell r="F165">
            <v>646.1</v>
          </cell>
          <cell r="G165">
            <v>451.9</v>
          </cell>
          <cell r="H165">
            <v>827.4</v>
          </cell>
          <cell r="I165" t="str">
            <v>…</v>
          </cell>
          <cell r="J165">
            <v>84.4</v>
          </cell>
          <cell r="R165">
            <v>105.9</v>
          </cell>
        </row>
        <row r="166">
          <cell r="B166" t="str">
            <v xml:space="preserve">       Financial public sector</v>
          </cell>
          <cell r="D166">
            <v>100.69999999999999</v>
          </cell>
          <cell r="E166">
            <v>303.99999999999994</v>
          </cell>
          <cell r="F166">
            <v>107</v>
          </cell>
          <cell r="G166">
            <v>109.80000000000007</v>
          </cell>
          <cell r="H166">
            <v>192.83000000000004</v>
          </cell>
          <cell r="I166" t="str">
            <v>…</v>
          </cell>
          <cell r="J166">
            <v>62.299999999999983</v>
          </cell>
          <cell r="K166" t="str">
            <v>…</v>
          </cell>
          <cell r="L166" t="str">
            <v>…</v>
          </cell>
          <cell r="R166">
            <v>29.800000000000011</v>
          </cell>
        </row>
        <row r="167">
          <cell r="B167" t="str">
            <v xml:space="preserve">   Private &amp; errors and omissions</v>
          </cell>
          <cell r="F167">
            <v>-24.999999999999773</v>
          </cell>
          <cell r="G167">
            <v>67.550200000000245</v>
          </cell>
          <cell r="H167">
            <v>151.43322999999975</v>
          </cell>
          <cell r="I167">
            <v>159.79470000000049</v>
          </cell>
          <cell r="J167">
            <v>94.394599999999173</v>
          </cell>
          <cell r="K167">
            <v>94.394599999999173</v>
          </cell>
          <cell r="L167">
            <v>359.0722600000002</v>
          </cell>
        </row>
        <row r="169">
          <cell r="B169" t="str">
            <v>Overall balance</v>
          </cell>
          <cell r="D169">
            <v>-791.09999999999991</v>
          </cell>
          <cell r="E169">
            <v>-826.19999999999982</v>
          </cell>
          <cell r="F169">
            <v>-1152.0999999999999</v>
          </cell>
          <cell r="G169">
            <v>-971.4</v>
          </cell>
          <cell r="H169">
            <v>-1246.9000000000001</v>
          </cell>
          <cell r="I169">
            <v>-674.99999999999955</v>
          </cell>
          <cell r="J169">
            <v>46.799999999999955</v>
          </cell>
          <cell r="K169">
            <v>-533.10000000000082</v>
          </cell>
          <cell r="L169">
            <v>-122.70499999999998</v>
          </cell>
          <cell r="R169">
            <v>-5.0999999999999943</v>
          </cell>
        </row>
        <row r="171">
          <cell r="B171" t="str">
            <v>Change in net international reserves</v>
          </cell>
        </row>
        <row r="172">
          <cell r="B172" t="str">
            <v xml:space="preserve">   (- increase)</v>
          </cell>
          <cell r="D172">
            <v>197.8</v>
          </cell>
          <cell r="E172">
            <v>-15.800000000000182</v>
          </cell>
          <cell r="F172">
            <v>5</v>
          </cell>
          <cell r="G172">
            <v>100</v>
          </cell>
          <cell r="H172">
            <v>-69</v>
          </cell>
          <cell r="I172">
            <v>62.6</v>
          </cell>
          <cell r="J172">
            <v>-13.3</v>
          </cell>
          <cell r="K172">
            <v>2</v>
          </cell>
          <cell r="L172">
            <v>-58</v>
          </cell>
          <cell r="R172">
            <v>5.0999999999999943</v>
          </cell>
        </row>
        <row r="173">
          <cell r="B173" t="str">
            <v xml:space="preserve">   Of which:   IMF (net)</v>
          </cell>
          <cell r="D173" t="str">
            <v>--</v>
          </cell>
          <cell r="E173">
            <v>23.3</v>
          </cell>
          <cell r="F173" t="str">
            <v>--</v>
          </cell>
          <cell r="G173" t="str">
            <v>--</v>
          </cell>
          <cell r="H173">
            <v>27</v>
          </cell>
          <cell r="I173">
            <v>-12.916829250000001</v>
          </cell>
          <cell r="J173" t="str">
            <v>…</v>
          </cell>
          <cell r="K173">
            <v>-10.987875939999999</v>
          </cell>
          <cell r="L173">
            <v>0</v>
          </cell>
          <cell r="R173">
            <v>0</v>
          </cell>
        </row>
        <row r="175">
          <cell r="B175" t="str">
            <v>Net change in arrears</v>
          </cell>
          <cell r="D175">
            <v>593.29999999999995</v>
          </cell>
          <cell r="E175">
            <v>-1183.5</v>
          </cell>
          <cell r="F175">
            <v>1081.0999999999999</v>
          </cell>
          <cell r="G175">
            <v>779.4</v>
          </cell>
          <cell r="H175">
            <v>1272.8000000000002</v>
          </cell>
          <cell r="I175">
            <v>-1109.2000000000003</v>
          </cell>
          <cell r="J175">
            <v>-1280.2</v>
          </cell>
          <cell r="K175">
            <v>-3201.5</v>
          </cell>
          <cell r="L175">
            <v>-176.69499999999999</v>
          </cell>
          <cell r="R175" t="str">
            <v>…</v>
          </cell>
        </row>
        <row r="177">
          <cell r="B177" t="str">
            <v>Exceptional Financing</v>
          </cell>
          <cell r="D177" t="str">
            <v>--</v>
          </cell>
          <cell r="E177">
            <v>2025.5</v>
          </cell>
          <cell r="F177">
            <v>66</v>
          </cell>
          <cell r="G177">
            <v>92</v>
          </cell>
          <cell r="H177">
            <v>43.100000000000009</v>
          </cell>
          <cell r="I177">
            <v>1721.6</v>
          </cell>
          <cell r="J177">
            <v>1246.7</v>
          </cell>
          <cell r="K177">
            <v>3732.6000000000008</v>
          </cell>
          <cell r="L177">
            <v>357.4</v>
          </cell>
          <cell r="R177">
            <v>0</v>
          </cell>
        </row>
        <row r="180">
          <cell r="B180" t="str">
            <v>Source:  Nicaragua Authorities and Fund staff estimates.</v>
          </cell>
        </row>
        <row r="183">
          <cell r="F183" t="str">
            <v>Table 46:  Nicaragua:  Exports by Commodity</v>
          </cell>
        </row>
        <row r="184">
          <cell r="D184" t="str">
            <v>Table 46. Nicaragua: Exports by Commodity</v>
          </cell>
        </row>
        <row r="187">
          <cell r="F187">
            <v>1992</v>
          </cell>
          <cell r="G187">
            <v>1993</v>
          </cell>
          <cell r="H187">
            <v>1994</v>
          </cell>
          <cell r="I187">
            <v>1995</v>
          </cell>
          <cell r="J187">
            <v>1996</v>
          </cell>
          <cell r="K187">
            <v>1996</v>
          </cell>
          <cell r="L187">
            <v>1997</v>
          </cell>
          <cell r="R187" t="str">
            <v>Jan. -</v>
          </cell>
        </row>
        <row r="188">
          <cell r="L188" t="str">
            <v>Est.</v>
          </cell>
          <cell r="R188" t="str">
            <v>Sept.</v>
          </cell>
        </row>
        <row r="189">
          <cell r="D189">
            <v>1990</v>
          </cell>
          <cell r="E189">
            <v>1991</v>
          </cell>
          <cell r="R189">
            <v>1997</v>
          </cell>
        </row>
        <row r="191">
          <cell r="D191" t="str">
            <v>(In millions of U.S. dollars)</v>
          </cell>
        </row>
        <row r="193">
          <cell r="B193" t="str">
            <v>Total exports, f.o.b.</v>
          </cell>
          <cell r="D193">
            <v>330.59999999999997</v>
          </cell>
          <cell r="E193">
            <v>272.39999999999998</v>
          </cell>
          <cell r="F193">
            <v>223.09999999999997</v>
          </cell>
          <cell r="G193">
            <v>266.94979999999998</v>
          </cell>
          <cell r="H193">
            <v>344.05794490752271</v>
          </cell>
          <cell r="I193">
            <v>526.33219999999994</v>
          </cell>
          <cell r="J193">
            <v>513.75700000000006</v>
          </cell>
          <cell r="K193">
            <v>675.45460000000003</v>
          </cell>
          <cell r="L193">
            <v>703.56560000000002</v>
          </cell>
          <cell r="R193">
            <v>593.56299999999999</v>
          </cell>
        </row>
        <row r="195">
          <cell r="B195" t="str">
            <v>Agriculatural and fish products</v>
          </cell>
          <cell r="D195">
            <v>165.5</v>
          </cell>
          <cell r="E195">
            <v>144.5</v>
          </cell>
          <cell r="F195">
            <v>124.89999999999999</v>
          </cell>
          <cell r="G195">
            <v>105.44980000000001</v>
          </cell>
          <cell r="H195">
            <v>187.01467458374344</v>
          </cell>
          <cell r="I195">
            <v>277.90979999999996</v>
          </cell>
          <cell r="J195">
            <v>233.45699999999999</v>
          </cell>
          <cell r="K195">
            <v>281.57229999999998</v>
          </cell>
          <cell r="L195">
            <v>319.755</v>
          </cell>
          <cell r="R195">
            <v>244.74300000000002</v>
          </cell>
        </row>
        <row r="196">
          <cell r="B196" t="str">
            <v xml:space="preserve">    Cotton</v>
          </cell>
          <cell r="D196">
            <v>37.200000000000003</v>
          </cell>
          <cell r="E196">
            <v>44.4</v>
          </cell>
          <cell r="F196">
            <v>26.2</v>
          </cell>
          <cell r="G196">
            <v>0.4</v>
          </cell>
          <cell r="H196">
            <v>4.1301312224986466</v>
          </cell>
          <cell r="I196">
            <v>2.1949999999999998</v>
          </cell>
          <cell r="J196">
            <v>10.087</v>
          </cell>
          <cell r="K196">
            <v>10.087999999999999</v>
          </cell>
          <cell r="L196">
            <v>3.0152000000000001</v>
          </cell>
          <cell r="R196">
            <v>3.105</v>
          </cell>
        </row>
        <row r="197">
          <cell r="B197" t="str">
            <v xml:space="preserve">    Coffee</v>
          </cell>
          <cell r="D197">
            <v>71</v>
          </cell>
          <cell r="E197">
            <v>36.200000000000003</v>
          </cell>
          <cell r="F197">
            <v>45.3</v>
          </cell>
          <cell r="G197">
            <v>31.9</v>
          </cell>
          <cell r="H197">
            <v>71.798397844831825</v>
          </cell>
          <cell r="I197">
            <v>131.29499999999999</v>
          </cell>
          <cell r="J197">
            <v>102.56</v>
          </cell>
          <cell r="K197">
            <v>115.9623</v>
          </cell>
          <cell r="L197">
            <v>115.699</v>
          </cell>
          <cell r="R197">
            <v>107.97799999999999</v>
          </cell>
        </row>
        <row r="198">
          <cell r="B198" t="str">
            <v xml:space="preserve">    Seafood</v>
          </cell>
          <cell r="D198">
            <v>8.6999999999999993</v>
          </cell>
          <cell r="E198">
            <v>12.9</v>
          </cell>
          <cell r="F198">
            <v>21.1</v>
          </cell>
          <cell r="G198">
            <v>26.6</v>
          </cell>
          <cell r="H198">
            <v>41.399648682665003</v>
          </cell>
          <cell r="I198">
            <v>74.241</v>
          </cell>
          <cell r="J198">
            <v>53.94</v>
          </cell>
          <cell r="K198">
            <v>75.181000000000012</v>
          </cell>
          <cell r="L198">
            <v>79.432400000000001</v>
          </cell>
          <cell r="R198">
            <v>52.39</v>
          </cell>
        </row>
        <row r="199">
          <cell r="B199" t="str">
            <v xml:space="preserve">    Bananas</v>
          </cell>
          <cell r="D199">
            <v>27.1</v>
          </cell>
          <cell r="E199">
            <v>28.7</v>
          </cell>
          <cell r="F199">
            <v>10</v>
          </cell>
          <cell r="G199">
            <v>5.5498000000000003</v>
          </cell>
          <cell r="H199">
            <v>6.1951968337479686</v>
          </cell>
          <cell r="I199">
            <v>14.2788</v>
          </cell>
          <cell r="J199">
            <v>15.03</v>
          </cell>
          <cell r="K199">
            <v>21.640999999999998</v>
          </cell>
          <cell r="L199">
            <v>16.351500000000001</v>
          </cell>
          <cell r="R199">
            <v>20.86</v>
          </cell>
        </row>
        <row r="200">
          <cell r="B200" t="str">
            <v xml:space="preserve">    Other</v>
          </cell>
          <cell r="D200">
            <v>21.5</v>
          </cell>
          <cell r="E200">
            <v>22.3</v>
          </cell>
          <cell r="F200">
            <v>22.3</v>
          </cell>
          <cell r="G200">
            <v>41.000000000000007</v>
          </cell>
          <cell r="H200">
            <v>63.491299999999995</v>
          </cell>
          <cell r="I200">
            <v>55.9</v>
          </cell>
          <cell r="J200">
            <v>51.84</v>
          </cell>
          <cell r="K200">
            <v>58.7</v>
          </cell>
          <cell r="L200">
            <v>105.2569</v>
          </cell>
          <cell r="R200">
            <v>60.41</v>
          </cell>
        </row>
        <row r="202">
          <cell r="B202" t="str">
            <v>Manufactured products</v>
          </cell>
          <cell r="D202">
            <v>150.89999999999998</v>
          </cell>
          <cell r="E202">
            <v>117.4</v>
          </cell>
          <cell r="F202">
            <v>97.699999999999989</v>
          </cell>
          <cell r="G202">
            <v>127.1</v>
          </cell>
          <cell r="H202">
            <v>152.93919826256541</v>
          </cell>
          <cell r="I202">
            <v>239.19739999999999</v>
          </cell>
          <cell r="J202">
            <v>253.98000000000002</v>
          </cell>
          <cell r="K202">
            <v>371.28320000000002</v>
          </cell>
          <cell r="L202">
            <v>374.86189999999999</v>
          </cell>
          <cell r="R202">
            <v>327.17</v>
          </cell>
        </row>
        <row r="203">
          <cell r="B203" t="str">
            <v xml:space="preserve">  Foodstuffs</v>
          </cell>
          <cell r="D203">
            <v>95.6</v>
          </cell>
          <cell r="E203">
            <v>68.8</v>
          </cell>
          <cell r="F203">
            <v>59.9</v>
          </cell>
          <cell r="G203">
            <v>78.3</v>
          </cell>
          <cell r="H203">
            <v>77.739198262565409</v>
          </cell>
          <cell r="I203">
            <v>84.097399999999993</v>
          </cell>
          <cell r="J203">
            <v>67.400000000000006</v>
          </cell>
          <cell r="K203">
            <v>81.983199999999997</v>
          </cell>
          <cell r="L203">
            <v>95.489000000000004</v>
          </cell>
          <cell r="R203">
            <v>78.680000000000007</v>
          </cell>
        </row>
        <row r="204">
          <cell r="B204" t="str">
            <v xml:space="preserve">     Meat (beef)</v>
          </cell>
          <cell r="D204">
            <v>57</v>
          </cell>
          <cell r="E204">
            <v>37.5</v>
          </cell>
          <cell r="F204">
            <v>40.799999999999997</v>
          </cell>
          <cell r="G204">
            <v>60.8</v>
          </cell>
          <cell r="H204">
            <v>62.175683778698371</v>
          </cell>
          <cell r="I204">
            <v>54.4664</v>
          </cell>
          <cell r="J204">
            <v>29.27</v>
          </cell>
          <cell r="K204">
            <v>40.704599999999999</v>
          </cell>
          <cell r="L204">
            <v>44.106999999999999</v>
          </cell>
          <cell r="R204">
            <v>31.14</v>
          </cell>
        </row>
        <row r="205">
          <cell r="B205" t="str">
            <v xml:space="preserve">     Sugar</v>
          </cell>
          <cell r="D205">
            <v>38.6</v>
          </cell>
          <cell r="E205">
            <v>31.3</v>
          </cell>
          <cell r="F205">
            <v>19.100000000000001</v>
          </cell>
          <cell r="G205">
            <v>17.5</v>
          </cell>
          <cell r="H205">
            <v>15.563514483867042</v>
          </cell>
          <cell r="I205">
            <v>29.631</v>
          </cell>
          <cell r="J205">
            <v>38.130000000000003</v>
          </cell>
          <cell r="K205">
            <v>41.278599999999997</v>
          </cell>
          <cell r="L205">
            <v>51.381999999999998</v>
          </cell>
          <cell r="R205">
            <v>47.54</v>
          </cell>
        </row>
        <row r="206">
          <cell r="B206" t="str">
            <v xml:space="preserve">  Wood products</v>
          </cell>
          <cell r="D206">
            <v>2.2000000000000002</v>
          </cell>
          <cell r="E206">
            <v>2.2999999999999998</v>
          </cell>
          <cell r="F206">
            <v>1.3</v>
          </cell>
          <cell r="G206">
            <v>1.4</v>
          </cell>
          <cell r="H206">
            <v>5.0999999999999996</v>
          </cell>
          <cell r="I206" t="str">
            <v>...</v>
          </cell>
          <cell r="J206" t="str">
            <v>...</v>
          </cell>
          <cell r="K206" t="str">
            <v>...</v>
          </cell>
          <cell r="L206" t="str">
            <v>...</v>
          </cell>
          <cell r="R206" t="str">
            <v>...</v>
          </cell>
        </row>
        <row r="207">
          <cell r="B207" t="str">
            <v xml:space="preserve">  Textiles</v>
          </cell>
          <cell r="D207">
            <v>3.4</v>
          </cell>
          <cell r="E207">
            <v>2.7</v>
          </cell>
          <cell r="F207">
            <v>1.4</v>
          </cell>
          <cell r="G207">
            <v>2.2999999999999998</v>
          </cell>
          <cell r="H207">
            <v>3.4</v>
          </cell>
          <cell r="I207" t="str">
            <v>...</v>
          </cell>
          <cell r="J207" t="str">
            <v>...</v>
          </cell>
          <cell r="K207" t="str">
            <v>...</v>
          </cell>
          <cell r="L207" t="str">
            <v>...</v>
          </cell>
          <cell r="R207" t="str">
            <v>...</v>
          </cell>
        </row>
        <row r="208">
          <cell r="B208" t="str">
            <v xml:space="preserve">   Leather and leather goods</v>
          </cell>
          <cell r="D208">
            <v>5.0999999999999996</v>
          </cell>
          <cell r="E208">
            <v>3.9</v>
          </cell>
          <cell r="F208">
            <v>3</v>
          </cell>
          <cell r="G208">
            <v>0.5</v>
          </cell>
          <cell r="H208">
            <v>2.7</v>
          </cell>
          <cell r="I208" t="str">
            <v>...</v>
          </cell>
          <cell r="J208" t="str">
            <v>...</v>
          </cell>
          <cell r="K208" t="str">
            <v>...</v>
          </cell>
          <cell r="L208" t="str">
            <v>...</v>
          </cell>
          <cell r="R208" t="str">
            <v>...</v>
          </cell>
        </row>
        <row r="209">
          <cell r="B209" t="str">
            <v xml:space="preserve">  Chemical products</v>
          </cell>
          <cell r="D209">
            <v>11</v>
          </cell>
          <cell r="E209">
            <v>7.9</v>
          </cell>
          <cell r="F209">
            <v>6</v>
          </cell>
          <cell r="G209">
            <v>3</v>
          </cell>
          <cell r="H209">
            <v>4.5</v>
          </cell>
          <cell r="I209" t="str">
            <v>...</v>
          </cell>
          <cell r="J209" t="str">
            <v>...</v>
          </cell>
          <cell r="K209" t="str">
            <v>...</v>
          </cell>
          <cell r="L209" t="str">
            <v>...</v>
          </cell>
          <cell r="R209" t="str">
            <v>...</v>
          </cell>
        </row>
        <row r="210">
          <cell r="B210" t="str">
            <v xml:space="preserve">  Other</v>
          </cell>
          <cell r="D210">
            <v>33.6</v>
          </cell>
          <cell r="E210">
            <v>31.8</v>
          </cell>
          <cell r="F210">
            <v>26.1</v>
          </cell>
          <cell r="G210">
            <v>41.6</v>
          </cell>
          <cell r="H210">
            <v>59.5</v>
          </cell>
          <cell r="I210">
            <v>155.1</v>
          </cell>
          <cell r="J210">
            <v>186.58</v>
          </cell>
          <cell r="K210">
            <v>289.3</v>
          </cell>
          <cell r="L210">
            <v>279.37290000000002</v>
          </cell>
          <cell r="R210">
            <v>248.49</v>
          </cell>
        </row>
        <row r="212">
          <cell r="B212" t="str">
            <v>Minerals</v>
          </cell>
          <cell r="D212">
            <v>14.2</v>
          </cell>
          <cell r="E212">
            <v>10.5</v>
          </cell>
          <cell r="F212">
            <v>0.5</v>
          </cell>
          <cell r="G212">
            <v>34.400000000000006</v>
          </cell>
          <cell r="H212">
            <v>4.1040720612138335</v>
          </cell>
          <cell r="I212">
            <v>9.2249999999999996</v>
          </cell>
          <cell r="J212">
            <v>26.32</v>
          </cell>
          <cell r="K212">
            <v>22.5991</v>
          </cell>
          <cell r="L212">
            <v>8.9487000000000005</v>
          </cell>
          <cell r="R212">
            <v>21.65</v>
          </cell>
        </row>
        <row r="213">
          <cell r="B213" t="str">
            <v xml:space="preserve">  Gold</v>
          </cell>
          <cell r="D213">
            <v>14.1</v>
          </cell>
          <cell r="E213">
            <v>10.199999999999999</v>
          </cell>
          <cell r="F213">
            <v>0</v>
          </cell>
          <cell r="G213">
            <v>26.1</v>
          </cell>
          <cell r="H213">
            <v>4.0968934998032998</v>
          </cell>
          <cell r="I213">
            <v>9.09</v>
          </cell>
          <cell r="J213">
            <v>19.78</v>
          </cell>
          <cell r="K213">
            <v>21.499099999999999</v>
          </cell>
          <cell r="L213">
            <v>8.9029000000000007</v>
          </cell>
          <cell r="R213">
            <v>3.65</v>
          </cell>
        </row>
        <row r="214">
          <cell r="B214" t="str">
            <v xml:space="preserve">  Other</v>
          </cell>
          <cell r="D214">
            <v>0.1</v>
          </cell>
          <cell r="E214">
            <v>0.3</v>
          </cell>
          <cell r="F214">
            <v>0.5</v>
          </cell>
          <cell r="G214">
            <v>8.3000000000000007</v>
          </cell>
          <cell r="H214">
            <v>7.1785614105333616E-3</v>
          </cell>
          <cell r="I214">
            <v>0.13500000000000001</v>
          </cell>
          <cell r="J214">
            <v>6.54</v>
          </cell>
          <cell r="K214">
            <v>1.1000000000000001</v>
          </cell>
          <cell r="L214">
            <v>4.58E-2</v>
          </cell>
          <cell r="R214">
            <v>18</v>
          </cell>
        </row>
        <row r="216">
          <cell r="B216" t="str">
            <v>Memorandum item:</v>
          </cell>
        </row>
        <row r="217">
          <cell r="B217" t="str">
            <v xml:space="preserve">  Nontraditional exports</v>
          </cell>
          <cell r="D217">
            <v>68.8</v>
          </cell>
          <cell r="E217">
            <v>60.6</v>
          </cell>
          <cell r="F217">
            <v>51.6</v>
          </cell>
          <cell r="G217">
            <v>88.4</v>
          </cell>
          <cell r="H217">
            <v>139.0076</v>
          </cell>
          <cell r="I217">
            <v>195.59100000000001</v>
          </cell>
          <cell r="J217">
            <v>228.88</v>
          </cell>
          <cell r="K217">
            <v>324.51820000000004</v>
          </cell>
          <cell r="L217">
            <v>370.55010000000004</v>
          </cell>
          <cell r="R217">
            <v>316.09800000000001</v>
          </cell>
        </row>
        <row r="219">
          <cell r="C219" t="str">
            <v>(Shares in percent of total)</v>
          </cell>
        </row>
        <row r="221">
          <cell r="B221" t="str">
            <v>Agriculatural and fish products</v>
          </cell>
          <cell r="D221">
            <v>50.060496067755601</v>
          </cell>
          <cell r="E221">
            <v>53.046989720998539</v>
          </cell>
          <cell r="F221">
            <v>55.983863738233985</v>
          </cell>
          <cell r="G221">
            <v>39.501734033889527</v>
          </cell>
          <cell r="H221">
            <v>54.355575086054188</v>
          </cell>
          <cell r="I221">
            <v>52.801215658095778</v>
          </cell>
          <cell r="J221">
            <v>45.441132675564511</v>
          </cell>
          <cell r="K221">
            <v>41.686339836903912</v>
          </cell>
          <cell r="L221">
            <v>45.447787668982109</v>
          </cell>
          <cell r="R221">
            <v>46.499720138726083</v>
          </cell>
        </row>
        <row r="222">
          <cell r="B222" t="str">
            <v xml:space="preserve">    Cotton</v>
          </cell>
          <cell r="D222">
            <v>11.252268602540836</v>
          </cell>
          <cell r="E222">
            <v>16.29955947136564</v>
          </cell>
          <cell r="F222">
            <v>11.743612729717617</v>
          </cell>
          <cell r="G222">
            <v>0.14984090641761114</v>
          </cell>
          <cell r="H222">
            <v>1.2004173377274459</v>
          </cell>
          <cell r="I222">
            <v>0.41703699678644024</v>
          </cell>
          <cell r="J222">
            <v>1.9633795743902269</v>
          </cell>
          <cell r="K222">
            <v>1.493512665396016</v>
          </cell>
          <cell r="L222">
            <v>0.42855989548096157</v>
          </cell>
          <cell r="R222">
            <v>0.58993160593252714</v>
          </cell>
        </row>
        <row r="223">
          <cell r="B223" t="str">
            <v xml:space="preserve">    Coffee</v>
          </cell>
          <cell r="D223">
            <v>21.47610405323654</v>
          </cell>
          <cell r="E223">
            <v>13.289280469897214</v>
          </cell>
          <cell r="F223">
            <v>20.304796055580461</v>
          </cell>
          <cell r="G223">
            <v>11.949812286804486</v>
          </cell>
          <cell r="H223">
            <v>20.868112161784286</v>
          </cell>
          <cell r="I223">
            <v>24.945272206412604</v>
          </cell>
          <cell r="J223">
            <v>19.962745033157699</v>
          </cell>
          <cell r="K223">
            <v>17.168037644573005</v>
          </cell>
          <cell r="L223">
            <v>16.444664150720271</v>
          </cell>
          <cell r="R223">
            <v>20.515180336677101</v>
          </cell>
        </row>
        <row r="224">
          <cell r="B224" t="str">
            <v xml:space="preserve">    Seafood</v>
          </cell>
          <cell r="D224">
            <v>2.6315789473684212</v>
          </cell>
          <cell r="E224">
            <v>4.7356828193832605</v>
          </cell>
          <cell r="F224">
            <v>9.4576423128641878</v>
          </cell>
          <cell r="G224">
            <v>9.9644202767711398</v>
          </cell>
          <cell r="H224">
            <v>12.032754742458444</v>
          </cell>
          <cell r="I224">
            <v>14.105350195180916</v>
          </cell>
          <cell r="J224">
            <v>10.499127019193898</v>
          </cell>
          <cell r="K224">
            <v>11.13042978758306</v>
          </cell>
          <cell r="L224">
            <v>11.289977793115524</v>
          </cell>
          <cell r="R224">
            <v>9.9537896408390001</v>
          </cell>
        </row>
        <row r="225">
          <cell r="B225" t="str">
            <v xml:space="preserve">    Bananas</v>
          </cell>
          <cell r="D225">
            <v>8.1972171808832446</v>
          </cell>
          <cell r="E225">
            <v>10.535976505139502</v>
          </cell>
          <cell r="F225">
            <v>4.482294935006724</v>
          </cell>
          <cell r="G225">
            <v>2.0789676560911454</v>
          </cell>
          <cell r="H225">
            <v>1.8006260065911686</v>
          </cell>
          <cell r="I225">
            <v>2.7128874121704891</v>
          </cell>
          <cell r="J225">
            <v>2.9255075843248846</v>
          </cell>
          <cell r="K225">
            <v>3.2039162957806488</v>
          </cell>
          <cell r="L225">
            <v>2.3240903193675191</v>
          </cell>
          <cell r="R225">
            <v>3.9632764250410673</v>
          </cell>
        </row>
        <row r="226">
          <cell r="B226" t="str">
            <v xml:space="preserve">    Other</v>
          </cell>
          <cell r="D226">
            <v>6.5033272837265583</v>
          </cell>
          <cell r="E226">
            <v>8.1864904552129225</v>
          </cell>
          <cell r="F226">
            <v>9.9955177050649944</v>
          </cell>
          <cell r="G226">
            <v>15.358692907805141</v>
          </cell>
          <cell r="H226">
            <v>18.453664837492838</v>
          </cell>
          <cell r="I226">
            <v>10.620668847545335</v>
          </cell>
          <cell r="J226">
            <v>10.090373464497807</v>
          </cell>
          <cell r="K226">
            <v>8.6904434435711888</v>
          </cell>
          <cell r="L226">
            <v>14.960495510297831</v>
          </cell>
          <cell r="R226">
            <v>11.47754213023638</v>
          </cell>
        </row>
        <row r="228">
          <cell r="B228" t="str">
            <v>Manufactured products</v>
          </cell>
          <cell r="D228">
            <v>45.644283121597098</v>
          </cell>
          <cell r="E228">
            <v>43.098384728340683</v>
          </cell>
          <cell r="F228">
            <v>43.792021515015691</v>
          </cell>
          <cell r="G228">
            <v>47.611948014195924</v>
          </cell>
          <cell r="H228">
            <v>44.45158163799212</v>
          </cell>
          <cell r="I228">
            <v>45.446088990945263</v>
          </cell>
          <cell r="J228">
            <v>49.435822772244464</v>
          </cell>
          <cell r="K228">
            <v>54.96789865669728</v>
          </cell>
          <cell r="L228">
            <v>53.280305347504196</v>
          </cell>
          <cell r="R228">
            <v>62.16036183991784</v>
          </cell>
        </row>
        <row r="229">
          <cell r="B229" t="str">
            <v xml:space="preserve">  Foodstuffs</v>
          </cell>
          <cell r="D229">
            <v>28.917120387174833</v>
          </cell>
          <cell r="E229">
            <v>25.25697503671072</v>
          </cell>
          <cell r="F229">
            <v>26.848946660690277</v>
          </cell>
          <cell r="G229">
            <v>29.331357431247373</v>
          </cell>
          <cell r="H229">
            <v>22.594798176644478</v>
          </cell>
          <cell r="I229">
            <v>15.978007805716619</v>
          </cell>
          <cell r="J229">
            <v>13.119042660245992</v>
          </cell>
          <cell r="K229">
            <v>12.137484887955459</v>
          </cell>
          <cell r="L229">
            <v>13.572153044435373</v>
          </cell>
          <cell r="R229">
            <v>14.948733898477048</v>
          </cell>
        </row>
        <row r="230">
          <cell r="B230" t="str">
            <v xml:space="preserve">     Meat (beef)</v>
          </cell>
          <cell r="D230">
            <v>17.241379310344829</v>
          </cell>
          <cell r="E230">
            <v>13.766519823788547</v>
          </cell>
          <cell r="F230">
            <v>18.287763334827435</v>
          </cell>
          <cell r="G230">
            <v>22.775817775476888</v>
          </cell>
          <cell r="H230">
            <v>18.071282671705259</v>
          </cell>
          <cell r="I230">
            <v>10.348293340213653</v>
          </cell>
          <cell r="J230">
            <v>5.6972459742640966</v>
          </cell>
          <cell r="K230">
            <v>6.0262525416215977</v>
          </cell>
          <cell r="L230">
            <v>6.2690671630335535</v>
          </cell>
          <cell r="R230">
            <v>5.9164155261638953</v>
          </cell>
        </row>
        <row r="231">
          <cell r="B231" t="str">
            <v xml:space="preserve">     Sugar</v>
          </cell>
          <cell r="D231">
            <v>11.675741076830008</v>
          </cell>
          <cell r="E231">
            <v>11.490455212922175</v>
          </cell>
          <cell r="F231">
            <v>8.561183325862844</v>
          </cell>
          <cell r="G231">
            <v>6.5555396557704855</v>
          </cell>
          <cell r="H231">
            <v>4.5235155049392244</v>
          </cell>
          <cell r="I231">
            <v>5.6297144655029658</v>
          </cell>
          <cell r="J231">
            <v>7.4217966859818931</v>
          </cell>
          <cell r="K231">
            <v>6.1112323463338614</v>
          </cell>
          <cell r="L231">
            <v>7.3030858814018194</v>
          </cell>
          <cell r="R231">
            <v>9.032318372313151</v>
          </cell>
        </row>
        <row r="232">
          <cell r="B232" t="str">
            <v xml:space="preserve">  Wood products</v>
          </cell>
          <cell r="D232">
            <v>0.66545674531155485</v>
          </cell>
          <cell r="E232">
            <v>0.84434654919236418</v>
          </cell>
          <cell r="F232">
            <v>0.58269834155087419</v>
          </cell>
          <cell r="G232">
            <v>0.52444317246163885</v>
          </cell>
          <cell r="H232">
            <v>1.4823084528307575</v>
          </cell>
          <cell r="I232" t="str">
            <v>…</v>
          </cell>
          <cell r="J232" t="str">
            <v>…</v>
          </cell>
          <cell r="K232" t="str">
            <v>…</v>
          </cell>
          <cell r="L232" t="str">
            <v>…</v>
          </cell>
          <cell r="R232" t="str">
            <v>…</v>
          </cell>
        </row>
        <row r="233">
          <cell r="B233" t="str">
            <v xml:space="preserve">  Textiles</v>
          </cell>
          <cell r="D233">
            <v>1.0284331518451302</v>
          </cell>
          <cell r="E233">
            <v>0.99118942731277537</v>
          </cell>
          <cell r="F233">
            <v>0.62752129090094133</v>
          </cell>
          <cell r="G233">
            <v>0.8615852119012638</v>
          </cell>
          <cell r="H233">
            <v>0.98820563522050497</v>
          </cell>
          <cell r="I233" t="str">
            <v>…</v>
          </cell>
          <cell r="J233" t="str">
            <v>…</v>
          </cell>
          <cell r="K233" t="str">
            <v>…</v>
          </cell>
          <cell r="L233" t="str">
            <v>…</v>
          </cell>
          <cell r="R233" t="str">
            <v>…</v>
          </cell>
        </row>
        <row r="234">
          <cell r="B234" t="str">
            <v xml:space="preserve">   Leather and leather goods</v>
          </cell>
          <cell r="D234">
            <v>1.5426497277676952</v>
          </cell>
          <cell r="E234">
            <v>1.4317180616740088</v>
          </cell>
          <cell r="F234">
            <v>1.3446884805020174</v>
          </cell>
          <cell r="G234">
            <v>0.1873011330220139</v>
          </cell>
          <cell r="H234">
            <v>0.78475153385157759</v>
          </cell>
          <cell r="I234" t="str">
            <v>…</v>
          </cell>
          <cell r="J234" t="str">
            <v>…</v>
          </cell>
          <cell r="K234" t="str">
            <v>…</v>
          </cell>
          <cell r="L234" t="str">
            <v>…</v>
          </cell>
          <cell r="R234" t="str">
            <v>…</v>
          </cell>
        </row>
        <row r="235">
          <cell r="B235" t="str">
            <v xml:space="preserve">  Chemical products</v>
          </cell>
          <cell r="D235">
            <v>3.3272837265577739</v>
          </cell>
          <cell r="E235">
            <v>2.9001468428781205</v>
          </cell>
          <cell r="F235">
            <v>2.6893769610040348</v>
          </cell>
          <cell r="G235">
            <v>1.1238067981320832</v>
          </cell>
          <cell r="H235">
            <v>1.3079192230859624</v>
          </cell>
          <cell r="I235" t="str">
            <v>…</v>
          </cell>
          <cell r="J235" t="str">
            <v>…</v>
          </cell>
          <cell r="K235" t="str">
            <v>…</v>
          </cell>
          <cell r="L235" t="str">
            <v>…</v>
          </cell>
          <cell r="R235" t="str">
            <v>…</v>
          </cell>
        </row>
        <row r="236">
          <cell r="B236" t="str">
            <v xml:space="preserve">  Other</v>
          </cell>
          <cell r="D236">
            <v>10.16333938294011</v>
          </cell>
          <cell r="E236">
            <v>11.674008810572689</v>
          </cell>
          <cell r="F236">
            <v>11.698789780367552</v>
          </cell>
          <cell r="G236">
            <v>15.583454267431557</v>
          </cell>
          <cell r="H236">
            <v>17.293598616358839</v>
          </cell>
          <cell r="I236">
            <v>29.468081185228645</v>
          </cell>
          <cell r="J236">
            <v>36.316780111998469</v>
          </cell>
          <cell r="K236">
            <v>42.83041376874182</v>
          </cell>
          <cell r="L236">
            <v>39.708152303068829</v>
          </cell>
          <cell r="R236">
            <v>47.211627941440796</v>
          </cell>
        </row>
        <row r="238">
          <cell r="B238" t="str">
            <v>Minerals</v>
          </cell>
          <cell r="D238">
            <v>4.295220810647308</v>
          </cell>
          <cell r="E238">
            <v>3.8546255506607929</v>
          </cell>
          <cell r="F238">
            <v>0.22411474675033621</v>
          </cell>
          <cell r="G238">
            <v>12.886317951914558</v>
          </cell>
          <cell r="H238">
            <v>1.1928432759536893</v>
          </cell>
          <cell r="I238">
            <v>1.7526953509589573</v>
          </cell>
          <cell r="J238">
            <v>5.1230445521910157</v>
          </cell>
          <cell r="K238">
            <v>3.3457615063988011</v>
          </cell>
          <cell r="L238">
            <v>1.2719069835136909</v>
          </cell>
          <cell r="R238">
            <v>4.1133717450689886</v>
          </cell>
        </row>
        <row r="239">
          <cell r="B239" t="str">
            <v xml:space="preserve">  Gold</v>
          </cell>
          <cell r="D239">
            <v>4.2649727767695103</v>
          </cell>
          <cell r="E239">
            <v>3.7444933920704844</v>
          </cell>
          <cell r="F239">
            <v>0</v>
          </cell>
          <cell r="G239">
            <v>9.7771191437491254</v>
          </cell>
          <cell r="H239">
            <v>1.1907568362952581</v>
          </cell>
          <cell r="I239">
            <v>1.7270461507010213</v>
          </cell>
          <cell r="J239">
            <v>3.8500691961374733</v>
          </cell>
          <cell r="K239">
            <v>3.1829082221070073</v>
          </cell>
          <cell r="L239">
            <v>1.2653972849155788</v>
          </cell>
          <cell r="R239">
            <v>0.69347837734419449</v>
          </cell>
        </row>
        <row r="240">
          <cell r="B240" t="str">
            <v xml:space="preserve">  Other</v>
          </cell>
          <cell r="D240">
            <v>3.0248033877797946E-2</v>
          </cell>
          <cell r="E240">
            <v>0.11013215859030838</v>
          </cell>
          <cell r="F240">
            <v>0.22411474675033621</v>
          </cell>
          <cell r="G240">
            <v>3.1091988081654307</v>
          </cell>
          <cell r="H240">
            <v>2.0864396584310365E-3</v>
          </cell>
          <cell r="I240">
            <v>2.5649200257935961E-2</v>
          </cell>
          <cell r="J240">
            <v>1.2729753560535426</v>
          </cell>
          <cell r="K240">
            <v>0.16285328429179402</v>
          </cell>
          <cell r="L240">
            <v>6.509698598112245E-3</v>
          </cell>
          <cell r="R240">
            <v>3.4198933677247947</v>
          </cell>
        </row>
        <row r="242">
          <cell r="B242" t="str">
            <v>Memorandum item:</v>
          </cell>
        </row>
        <row r="243">
          <cell r="B243" t="str">
            <v xml:space="preserve">  Nontraditional exports</v>
          </cell>
          <cell r="D243">
            <v>20.810647307924988</v>
          </cell>
          <cell r="E243">
            <v>22.246696035242294</v>
          </cell>
          <cell r="F243">
            <v>23.128641864634698</v>
          </cell>
          <cell r="G243">
            <v>33.11484031829206</v>
          </cell>
          <cell r="H243">
            <v>40.40238048778761</v>
          </cell>
          <cell r="I243">
            <v>37.16113131592558</v>
          </cell>
          <cell r="J243">
            <v>44.550244570876885</v>
          </cell>
          <cell r="K243">
            <v>48.044413347692064</v>
          </cell>
          <cell r="L243">
            <v>52.66745560044437</v>
          </cell>
          <cell r="R243">
            <v>60.056747430615118</v>
          </cell>
        </row>
        <row r="247">
          <cell r="B247" t="str">
            <v>Source:  Central Bank of Nicaragua and Fund staff estimates.</v>
          </cell>
        </row>
        <row r="251">
          <cell r="F251" t="str">
            <v>Table 47.  Nicaragua: Exports by Destination</v>
          </cell>
        </row>
        <row r="252">
          <cell r="D252" t="str">
            <v>Table 47.  Nicaragua:  Exports by Destination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  <cell r="I255">
            <v>1995</v>
          </cell>
          <cell r="K255">
            <v>1996</v>
          </cell>
        </row>
        <row r="258">
          <cell r="C258" t="str">
            <v xml:space="preserve"> (In millions of U.S. dollars)</v>
          </cell>
        </row>
        <row r="260">
          <cell r="B260" t="str">
            <v>Total exports, f.o.b.</v>
          </cell>
          <cell r="D260">
            <v>330.59999999999997</v>
          </cell>
          <cell r="E260">
            <v>272.39999999999998</v>
          </cell>
          <cell r="F260">
            <v>223.09999999999997</v>
          </cell>
          <cell r="G260">
            <v>266.90000000000003</v>
          </cell>
          <cell r="H260">
            <v>351.20000000000005</v>
          </cell>
          <cell r="I260">
            <v>526.40000000000009</v>
          </cell>
          <cell r="K260">
            <v>670.40000000000009</v>
          </cell>
        </row>
        <row r="262">
          <cell r="B262" t="str">
            <v>Western Hemisphere</v>
          </cell>
          <cell r="D262">
            <v>170.2</v>
          </cell>
          <cell r="E262">
            <v>157.9</v>
          </cell>
          <cell r="F262">
            <v>139.1</v>
          </cell>
          <cell r="G262">
            <v>221.1</v>
          </cell>
          <cell r="H262">
            <v>258.3</v>
          </cell>
          <cell r="I262">
            <v>341.3</v>
          </cell>
          <cell r="K262">
            <v>456.2</v>
          </cell>
        </row>
        <row r="263">
          <cell r="B263" t="str">
            <v>Central American Common Market</v>
          </cell>
          <cell r="D263">
            <v>43.7</v>
          </cell>
          <cell r="E263">
            <v>51.2</v>
          </cell>
          <cell r="F263">
            <v>41.7</v>
          </cell>
          <cell r="G263">
            <v>56.8</v>
          </cell>
          <cell r="H263">
            <v>86.6</v>
          </cell>
          <cell r="I263">
            <v>82.3</v>
          </cell>
          <cell r="K263">
            <v>100.8</v>
          </cell>
        </row>
        <row r="264">
          <cell r="B264" t="str">
            <v xml:space="preserve">   Canada</v>
          </cell>
          <cell r="D264">
            <v>61.4</v>
          </cell>
          <cell r="E264">
            <v>32.700000000000003</v>
          </cell>
          <cell r="F264">
            <v>9.5</v>
          </cell>
          <cell r="G264">
            <v>29.1</v>
          </cell>
          <cell r="H264">
            <v>2.6</v>
          </cell>
          <cell r="I264">
            <v>6.1</v>
          </cell>
          <cell r="K264">
            <v>3.3</v>
          </cell>
        </row>
        <row r="265">
          <cell r="B265" t="str">
            <v xml:space="preserve">   Cuba</v>
          </cell>
          <cell r="D265">
            <v>7.6</v>
          </cell>
          <cell r="E265">
            <v>3</v>
          </cell>
          <cell r="F265">
            <v>0</v>
          </cell>
          <cell r="G265">
            <v>0</v>
          </cell>
          <cell r="H265">
            <v>0.9</v>
          </cell>
          <cell r="I265">
            <v>2.9</v>
          </cell>
          <cell r="K265">
            <v>2.6</v>
          </cell>
        </row>
        <row r="266">
          <cell r="B266" t="str">
            <v xml:space="preserve">   Mexico</v>
          </cell>
          <cell r="D266">
            <v>21.6</v>
          </cell>
          <cell r="E266">
            <v>12.9</v>
          </cell>
          <cell r="F266">
            <v>14.8</v>
          </cell>
          <cell r="G266">
            <v>10</v>
          </cell>
          <cell r="H266">
            <v>11</v>
          </cell>
          <cell r="I266">
            <v>11.1</v>
          </cell>
          <cell r="K266">
            <v>11.7</v>
          </cell>
        </row>
        <row r="267">
          <cell r="B267" t="str">
            <v xml:space="preserve">   United States</v>
          </cell>
          <cell r="D267">
            <v>25.3</v>
          </cell>
          <cell r="E267">
            <v>52.6</v>
          </cell>
          <cell r="F267">
            <v>52</v>
          </cell>
          <cell r="G267">
            <v>112.3</v>
          </cell>
          <cell r="H267">
            <v>141.1</v>
          </cell>
          <cell r="I267">
            <v>215.1</v>
          </cell>
          <cell r="K267">
            <v>313.2</v>
          </cell>
        </row>
        <row r="268">
          <cell r="B268" t="str">
            <v xml:space="preserve">   Other</v>
          </cell>
          <cell r="D268">
            <v>10.6</v>
          </cell>
          <cell r="E268">
            <v>5.5</v>
          </cell>
          <cell r="F268">
            <v>21.1</v>
          </cell>
          <cell r="G268">
            <v>12.9</v>
          </cell>
          <cell r="H268">
            <v>16.100000000000001</v>
          </cell>
          <cell r="I268">
            <v>23.8</v>
          </cell>
          <cell r="K268">
            <v>24.6</v>
          </cell>
        </row>
        <row r="270">
          <cell r="B270" t="str">
            <v>Europe</v>
          </cell>
          <cell r="D270">
            <v>130.30000000000001</v>
          </cell>
          <cell r="E270">
            <v>76.59999999999998</v>
          </cell>
          <cell r="F270">
            <v>57.1</v>
          </cell>
          <cell r="G270">
            <v>41.4</v>
          </cell>
          <cell r="H270">
            <v>90.600000000000009</v>
          </cell>
          <cell r="I270">
            <v>172.70000000000002</v>
          </cell>
          <cell r="K270">
            <v>205.8</v>
          </cell>
        </row>
        <row r="271">
          <cell r="B271" t="str">
            <v xml:space="preserve">   Belgium</v>
          </cell>
          <cell r="D271">
            <v>43.4</v>
          </cell>
          <cell r="E271">
            <v>38.9</v>
          </cell>
          <cell r="F271">
            <v>17.8</v>
          </cell>
          <cell r="G271">
            <v>11.9</v>
          </cell>
          <cell r="H271">
            <v>9.6999999999999993</v>
          </cell>
          <cell r="I271">
            <v>18.2</v>
          </cell>
          <cell r="K271">
            <v>15.1</v>
          </cell>
        </row>
        <row r="272">
          <cell r="B272" t="str">
            <v xml:space="preserve">   France</v>
          </cell>
          <cell r="D272">
            <v>4.4000000000000004</v>
          </cell>
          <cell r="E272">
            <v>0.3</v>
          </cell>
          <cell r="F272">
            <v>1.6</v>
          </cell>
          <cell r="G272">
            <v>2.2999999999999998</v>
          </cell>
          <cell r="H272">
            <v>4.4000000000000004</v>
          </cell>
          <cell r="I272">
            <v>10.3</v>
          </cell>
          <cell r="K272">
            <v>10.7</v>
          </cell>
        </row>
        <row r="273">
          <cell r="B273" t="str">
            <v xml:space="preserve">   Germany</v>
          </cell>
          <cell r="D273">
            <v>47.1</v>
          </cell>
          <cell r="E273">
            <v>25.2</v>
          </cell>
          <cell r="F273">
            <v>26</v>
          </cell>
          <cell r="G273">
            <v>16.2</v>
          </cell>
          <cell r="H273">
            <v>44.5</v>
          </cell>
          <cell r="I273">
            <v>60.2</v>
          </cell>
          <cell r="K273">
            <v>47.4</v>
          </cell>
        </row>
        <row r="274">
          <cell r="B274" t="str">
            <v xml:space="preserve">   Italy</v>
          </cell>
          <cell r="D274">
            <v>0.3</v>
          </cell>
          <cell r="E274">
            <v>1.1000000000000001</v>
          </cell>
          <cell r="F274">
            <v>1.4</v>
          </cell>
          <cell r="G274">
            <v>0.9</v>
          </cell>
          <cell r="H274">
            <v>3.7</v>
          </cell>
          <cell r="I274">
            <v>8.3000000000000007</v>
          </cell>
          <cell r="K274">
            <v>3.1</v>
          </cell>
        </row>
        <row r="275">
          <cell r="B275" t="str">
            <v xml:space="preserve">   Netherlands</v>
          </cell>
          <cell r="D275">
            <v>6.6</v>
          </cell>
          <cell r="E275">
            <v>2.7</v>
          </cell>
          <cell r="F275">
            <v>4.5999999999999996</v>
          </cell>
          <cell r="G275">
            <v>3.6</v>
          </cell>
          <cell r="H275">
            <v>3.3</v>
          </cell>
          <cell r="I275">
            <v>17.5</v>
          </cell>
          <cell r="K275">
            <v>17.2</v>
          </cell>
        </row>
        <row r="276">
          <cell r="B276" t="str">
            <v xml:space="preserve">   Spain</v>
          </cell>
          <cell r="D276">
            <v>12.2</v>
          </cell>
          <cell r="E276">
            <v>2.6</v>
          </cell>
          <cell r="F276">
            <v>4.9000000000000004</v>
          </cell>
          <cell r="G276">
            <v>3.2</v>
          </cell>
          <cell r="H276">
            <v>13.6</v>
          </cell>
          <cell r="I276">
            <v>39.5</v>
          </cell>
          <cell r="K276">
            <v>73</v>
          </cell>
        </row>
        <row r="277">
          <cell r="B277" t="str">
            <v xml:space="preserve">   United Kingdom</v>
          </cell>
          <cell r="D277">
            <v>1.2</v>
          </cell>
          <cell r="E277">
            <v>0.6</v>
          </cell>
          <cell r="F277">
            <v>0.3</v>
          </cell>
          <cell r="G277">
            <v>1.4</v>
          </cell>
          <cell r="H277">
            <v>4.9000000000000004</v>
          </cell>
          <cell r="I277">
            <v>9.9</v>
          </cell>
          <cell r="K277">
            <v>24.5</v>
          </cell>
        </row>
        <row r="278">
          <cell r="B278" t="str">
            <v xml:space="preserve">   Other</v>
          </cell>
          <cell r="D278">
            <v>15.100000000000001</v>
          </cell>
          <cell r="E278">
            <v>5.2</v>
          </cell>
          <cell r="F278">
            <v>0.5</v>
          </cell>
          <cell r="G278">
            <v>1.9</v>
          </cell>
          <cell r="H278">
            <v>6.5</v>
          </cell>
          <cell r="I278">
            <v>8.8000000000000007</v>
          </cell>
          <cell r="K278">
            <v>14.8</v>
          </cell>
        </row>
        <row r="280">
          <cell r="B280" t="str">
            <v>Asia</v>
          </cell>
          <cell r="D280">
            <v>29.900000000000002</v>
          </cell>
          <cell r="E280">
            <v>37.699999999999996</v>
          </cell>
          <cell r="F280">
            <v>24.7</v>
          </cell>
          <cell r="G280">
            <v>1.7999999999999998</v>
          </cell>
          <cell r="H280">
            <v>2</v>
          </cell>
          <cell r="I280">
            <v>12.2</v>
          </cell>
          <cell r="K280">
            <v>7.7</v>
          </cell>
        </row>
        <row r="281">
          <cell r="B281" t="str">
            <v xml:space="preserve">   China</v>
          </cell>
          <cell r="D281">
            <v>11.3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K281">
            <v>2</v>
          </cell>
        </row>
        <row r="282">
          <cell r="B282" t="str">
            <v xml:space="preserve">   Japan</v>
          </cell>
          <cell r="D282">
            <v>17.8</v>
          </cell>
          <cell r="E282">
            <v>35.799999999999997</v>
          </cell>
          <cell r="F282">
            <v>21.4</v>
          </cell>
          <cell r="G282">
            <v>1.4</v>
          </cell>
          <cell r="H282">
            <v>1.3</v>
          </cell>
          <cell r="I282">
            <v>7.2</v>
          </cell>
          <cell r="K282">
            <v>0.8</v>
          </cell>
        </row>
        <row r="283">
          <cell r="B283" t="str">
            <v xml:space="preserve">   Other</v>
          </cell>
          <cell r="D283">
            <v>0.8</v>
          </cell>
          <cell r="E283">
            <v>1.9</v>
          </cell>
          <cell r="F283">
            <v>3.3</v>
          </cell>
          <cell r="G283">
            <v>0.4</v>
          </cell>
          <cell r="H283">
            <v>0.7</v>
          </cell>
          <cell r="I283">
            <v>5</v>
          </cell>
          <cell r="K283">
            <v>4.9000000000000004</v>
          </cell>
        </row>
        <row r="285">
          <cell r="B285" t="str">
            <v>Other</v>
          </cell>
          <cell r="D285">
            <v>0.2</v>
          </cell>
          <cell r="E285">
            <v>0.2</v>
          </cell>
          <cell r="F285">
            <v>2.2000000000000002</v>
          </cell>
          <cell r="G285">
            <v>2.6</v>
          </cell>
          <cell r="H285">
            <v>0.3</v>
          </cell>
          <cell r="I285">
            <v>0.2</v>
          </cell>
          <cell r="K285">
            <v>0.7</v>
          </cell>
        </row>
        <row r="287">
          <cell r="C287" t="str">
            <v xml:space="preserve"> (In percent of total)</v>
          </cell>
        </row>
        <row r="289">
          <cell r="B289" t="str">
            <v>Western Hemisphere</v>
          </cell>
          <cell r="D289">
            <v>51.482153660012095</v>
          </cell>
          <cell r="E289">
            <v>57.966226138032319</v>
          </cell>
          <cell r="F289">
            <v>62.348722545943524</v>
          </cell>
          <cell r="G289">
            <v>82.840014986886459</v>
          </cell>
          <cell r="H289">
            <v>73.547835990888373</v>
          </cell>
          <cell r="I289">
            <v>73.547835990888373</v>
          </cell>
          <cell r="K289">
            <v>68.048926014319804</v>
          </cell>
        </row>
        <row r="290">
          <cell r="B290" t="str">
            <v>Central American Common Market</v>
          </cell>
          <cell r="D290">
            <v>13.218390804597705</v>
          </cell>
          <cell r="E290">
            <v>18.795888399412629</v>
          </cell>
          <cell r="F290">
            <v>18.691169878978041</v>
          </cell>
          <cell r="G290">
            <v>21.281378793555636</v>
          </cell>
          <cell r="H290">
            <v>24.658314350797262</v>
          </cell>
          <cell r="I290">
            <v>24.658314350797262</v>
          </cell>
          <cell r="K290">
            <v>15.035799522673029</v>
          </cell>
        </row>
        <row r="291">
          <cell r="B291" t="str">
            <v xml:space="preserve">   Canada</v>
          </cell>
          <cell r="D291">
            <v>18.572292800967936</v>
          </cell>
          <cell r="E291">
            <v>12.004405286343614</v>
          </cell>
          <cell r="F291">
            <v>4.2581801882563877</v>
          </cell>
          <cell r="G291">
            <v>10.90295991007868</v>
          </cell>
          <cell r="H291">
            <v>0.97414762083177209</v>
          </cell>
          <cell r="I291">
            <v>0.74031890660592248</v>
          </cell>
          <cell r="K291">
            <v>0.49224343675417653</v>
          </cell>
        </row>
        <row r="292">
          <cell r="B292" t="str">
            <v xml:space="preserve">   Cuba</v>
          </cell>
          <cell r="D292">
            <v>2.2988505747126435</v>
          </cell>
          <cell r="E292">
            <v>1.1013215859030838</v>
          </cell>
          <cell r="F292">
            <v>0</v>
          </cell>
          <cell r="G292">
            <v>0</v>
          </cell>
          <cell r="H292">
            <v>0.3372049456725365</v>
          </cell>
          <cell r="I292">
            <v>0.25626423690205008</v>
          </cell>
          <cell r="K292">
            <v>0.3878281622911694</v>
          </cell>
        </row>
        <row r="293">
          <cell r="B293" t="str">
            <v xml:space="preserve">   Mexico</v>
          </cell>
          <cell r="D293">
            <v>6.5335753176043561</v>
          </cell>
          <cell r="E293">
            <v>4.7356828193832605</v>
          </cell>
          <cell r="F293">
            <v>6.6337965038099522</v>
          </cell>
          <cell r="G293">
            <v>3.7467216185837384</v>
          </cell>
          <cell r="H293">
            <v>4.121393780442113</v>
          </cell>
          <cell r="I293">
            <v>3.1321184510250566</v>
          </cell>
          <cell r="K293">
            <v>1.7452267303102624</v>
          </cell>
        </row>
        <row r="294">
          <cell r="B294" t="str">
            <v xml:space="preserve">   United States</v>
          </cell>
          <cell r="D294">
            <v>7.652752571082881</v>
          </cell>
          <cell r="E294">
            <v>19.30983847283407</v>
          </cell>
          <cell r="F294">
            <v>23.307933662034966</v>
          </cell>
          <cell r="G294">
            <v>42.075683776695385</v>
          </cell>
          <cell r="H294">
            <v>52.866242038216548</v>
          </cell>
          <cell r="I294">
            <v>40.176537585421407</v>
          </cell>
          <cell r="K294">
            <v>46.718377088305481</v>
          </cell>
        </row>
        <row r="295">
          <cell r="B295" t="str">
            <v xml:space="preserve">   Other</v>
          </cell>
          <cell r="D295">
            <v>3.2062915910465826</v>
          </cell>
          <cell r="E295">
            <v>2.0190895741556534</v>
          </cell>
          <cell r="F295">
            <v>9.4576423128641878</v>
          </cell>
          <cell r="G295">
            <v>4.8332708879730228</v>
          </cell>
          <cell r="H295">
            <v>6.0322218059198196</v>
          </cell>
          <cell r="I295">
            <v>4.5842824601366736</v>
          </cell>
          <cell r="K295">
            <v>3.6694510739856803</v>
          </cell>
        </row>
        <row r="297">
          <cell r="B297" t="str">
            <v>Europe</v>
          </cell>
          <cell r="D297">
            <v>39.413188142770728</v>
          </cell>
          <cell r="E297">
            <v>28.120411160058733</v>
          </cell>
          <cell r="F297">
            <v>25.593904078888396</v>
          </cell>
          <cell r="G297">
            <v>15.511427500936678</v>
          </cell>
          <cell r="H297">
            <v>33.945297864368676</v>
          </cell>
          <cell r="I297">
            <v>25.797266514806378</v>
          </cell>
          <cell r="K297">
            <v>30.698090692124104</v>
          </cell>
        </row>
        <row r="298">
          <cell r="B298" t="str">
            <v xml:space="preserve">   Belgium</v>
          </cell>
          <cell r="D298">
            <v>13.127646702964308</v>
          </cell>
          <cell r="E298">
            <v>14.280469897209985</v>
          </cell>
          <cell r="F298">
            <v>7.9784849843119687</v>
          </cell>
          <cell r="G298">
            <v>4.4585987261146496</v>
          </cell>
          <cell r="H298">
            <v>3.6343199700262265</v>
          </cell>
          <cell r="I298">
            <v>2.7619589977220951</v>
          </cell>
          <cell r="K298">
            <v>2.2523866348448682</v>
          </cell>
        </row>
        <row r="299">
          <cell r="B299" t="str">
            <v xml:space="preserve">   France</v>
          </cell>
          <cell r="D299">
            <v>1.3309134906231097</v>
          </cell>
          <cell r="E299">
            <v>0.11013215859030838</v>
          </cell>
          <cell r="F299">
            <v>0.71716718960107584</v>
          </cell>
          <cell r="G299">
            <v>0.86174597227425975</v>
          </cell>
          <cell r="H299">
            <v>1.6485575121768452</v>
          </cell>
          <cell r="I299">
            <v>1.2528473804100226</v>
          </cell>
          <cell r="K299">
            <v>1.5960620525059663</v>
          </cell>
        </row>
        <row r="300">
          <cell r="B300" t="str">
            <v xml:space="preserve">   Germany</v>
          </cell>
          <cell r="D300">
            <v>14.246823956442833</v>
          </cell>
          <cell r="E300">
            <v>9.2511013215859048</v>
          </cell>
          <cell r="F300">
            <v>11.653966831017483</v>
          </cell>
          <cell r="G300">
            <v>6.0696890221056563</v>
          </cell>
          <cell r="H300">
            <v>16.672911202697637</v>
          </cell>
          <cell r="I300">
            <v>12.670842824601364</v>
          </cell>
          <cell r="K300">
            <v>7.0704057279236263</v>
          </cell>
        </row>
        <row r="301">
          <cell r="B301" t="str">
            <v xml:space="preserve">   Italy</v>
          </cell>
          <cell r="D301">
            <v>9.0744101633393831E-2</v>
          </cell>
          <cell r="E301">
            <v>0.40381791483113078</v>
          </cell>
          <cell r="F301">
            <v>0.62752129090094133</v>
          </cell>
          <cell r="G301">
            <v>0.3372049456725365</v>
          </cell>
          <cell r="H301">
            <v>1.3862869988759834</v>
          </cell>
          <cell r="I301">
            <v>1.0535307517084282</v>
          </cell>
          <cell r="K301">
            <v>0.46241050119331739</v>
          </cell>
        </row>
        <row r="302">
          <cell r="B302" t="str">
            <v xml:space="preserve">   Netherlands</v>
          </cell>
          <cell r="D302">
            <v>1.9963702359346642</v>
          </cell>
          <cell r="E302">
            <v>0.99118942731277537</v>
          </cell>
          <cell r="F302">
            <v>2.061855670103093</v>
          </cell>
          <cell r="G302">
            <v>1.348819782690146</v>
          </cell>
          <cell r="H302">
            <v>1.2364181341326337</v>
          </cell>
          <cell r="I302">
            <v>0.93963553530751687</v>
          </cell>
          <cell r="K302">
            <v>2.5656324582338899</v>
          </cell>
        </row>
        <row r="303">
          <cell r="B303" t="str">
            <v xml:space="preserve">   Spain</v>
          </cell>
          <cell r="D303">
            <v>3.6902601330913489</v>
          </cell>
          <cell r="E303">
            <v>0.95447870778267263</v>
          </cell>
          <cell r="F303">
            <v>2.1963245181532951</v>
          </cell>
          <cell r="G303">
            <v>1.1989509179467965</v>
          </cell>
          <cell r="H303">
            <v>5.0955414012738851</v>
          </cell>
          <cell r="I303">
            <v>3.8724373576309792</v>
          </cell>
          <cell r="K303">
            <v>10.889021479713602</v>
          </cell>
        </row>
        <row r="304">
          <cell r="B304" t="str">
            <v xml:space="preserve">   United Kingdom</v>
          </cell>
          <cell r="D304">
            <v>0.36297640653357532</v>
          </cell>
          <cell r="E304">
            <v>0.22026431718061676</v>
          </cell>
          <cell r="F304">
            <v>0.13446884805020173</v>
          </cell>
          <cell r="G304">
            <v>0.52454102660172341</v>
          </cell>
          <cell r="H304">
            <v>1.8358935931060323</v>
          </cell>
          <cell r="I304">
            <v>1.3952164009111616</v>
          </cell>
          <cell r="K304">
            <v>3.6545346062052499</v>
          </cell>
        </row>
        <row r="305">
          <cell r="B305" t="str">
            <v xml:space="preserve">   Other</v>
          </cell>
          <cell r="D305">
            <v>4.5674531155474902</v>
          </cell>
          <cell r="E305">
            <v>1.9089574155653453</v>
          </cell>
          <cell r="F305">
            <v>0.22411474675033621</v>
          </cell>
          <cell r="G305">
            <v>0.71187710753091027</v>
          </cell>
          <cell r="H305">
            <v>2.4353690520794302</v>
          </cell>
          <cell r="I305">
            <v>1.8507972665148062</v>
          </cell>
          <cell r="K305">
            <v>2.2076372315035795</v>
          </cell>
        </row>
        <row r="307">
          <cell r="B307" t="str">
            <v>Asia</v>
          </cell>
          <cell r="D307">
            <v>9.0441621294615864</v>
          </cell>
          <cell r="E307">
            <v>13.83994126284875</v>
          </cell>
          <cell r="F307">
            <v>11.071268489466608</v>
          </cell>
          <cell r="G307">
            <v>0.6744098913450729</v>
          </cell>
          <cell r="H307">
            <v>0.74934432371674775</v>
          </cell>
          <cell r="I307">
            <v>0.56947608200455579</v>
          </cell>
          <cell r="K307">
            <v>1.1485680190930787</v>
          </cell>
        </row>
        <row r="308">
          <cell r="B308" t="str">
            <v xml:space="preserve">   China</v>
          </cell>
          <cell r="D308">
            <v>3.4180278281911685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K308">
            <v>0.29832935560859186</v>
          </cell>
        </row>
        <row r="309">
          <cell r="B309" t="str">
            <v xml:space="preserve">   Japan</v>
          </cell>
          <cell r="D309">
            <v>5.3841500302480343</v>
          </cell>
          <cell r="E309">
            <v>13.142437591776797</v>
          </cell>
          <cell r="F309">
            <v>9.5921111609143885</v>
          </cell>
          <cell r="G309">
            <v>0.52454102660172341</v>
          </cell>
          <cell r="H309">
            <v>0.48707381041588604</v>
          </cell>
          <cell r="I309">
            <v>0.37015945330296124</v>
          </cell>
          <cell r="K309">
            <v>0.11933174224343673</v>
          </cell>
        </row>
        <row r="310">
          <cell r="B310" t="str">
            <v xml:space="preserve">   Other</v>
          </cell>
          <cell r="D310">
            <v>0.24198427102238357</v>
          </cell>
          <cell r="E310">
            <v>0.6975036710719531</v>
          </cell>
          <cell r="F310">
            <v>1.4791573285522188</v>
          </cell>
          <cell r="G310">
            <v>0.14986886474334957</v>
          </cell>
          <cell r="H310">
            <v>0.26227051330086171</v>
          </cell>
          <cell r="I310">
            <v>0.1993166287015945</v>
          </cell>
          <cell r="K310">
            <v>0.73090692124105017</v>
          </cell>
        </row>
        <row r="312">
          <cell r="B312" t="str">
            <v>Other</v>
          </cell>
          <cell r="D312">
            <v>6.0496067755595892E-2</v>
          </cell>
          <cell r="E312">
            <v>7.3421439060205582E-2</v>
          </cell>
          <cell r="F312">
            <v>0.98610488570147936</v>
          </cell>
          <cell r="G312">
            <v>0.97414762083177209</v>
          </cell>
          <cell r="H312">
            <v>0.11240164855751215</v>
          </cell>
          <cell r="I312">
            <v>8.5421412300683355E-2</v>
          </cell>
          <cell r="K312">
            <v>0.10441527446300713</v>
          </cell>
        </row>
        <row r="316">
          <cell r="B316" t="str">
            <v xml:space="preserve">    Source:    Central Bank of Nicaragua</v>
          </cell>
        </row>
        <row r="319">
          <cell r="B319" t="str">
            <v>Table 48.  Nicaragua: Merchandise Imports by Type of Goods</v>
          </cell>
        </row>
        <row r="323">
          <cell r="D323">
            <v>1990</v>
          </cell>
          <cell r="E323">
            <v>1991</v>
          </cell>
          <cell r="F323">
            <v>1992</v>
          </cell>
          <cell r="G323">
            <v>1993</v>
          </cell>
          <cell r="H323">
            <v>1994</v>
          </cell>
          <cell r="I323">
            <v>1995</v>
          </cell>
          <cell r="J323" t="str">
            <v>Jan. -</v>
          </cell>
          <cell r="K323">
            <v>1996</v>
          </cell>
          <cell r="L323">
            <v>1997</v>
          </cell>
          <cell r="R323" t="str">
            <v>Jan. -</v>
          </cell>
        </row>
        <row r="324">
          <cell r="J324" t="str">
            <v>Sept.</v>
          </cell>
          <cell r="L324" t="str">
            <v>Est.</v>
          </cell>
          <cell r="R324" t="str">
            <v>Sept.</v>
          </cell>
        </row>
        <row r="325">
          <cell r="J325">
            <v>1996</v>
          </cell>
          <cell r="R325">
            <v>1997</v>
          </cell>
        </row>
        <row r="326">
          <cell r="C326" t="str">
            <v>(In millions of U.S. dollars)</v>
          </cell>
        </row>
        <row r="328">
          <cell r="B328" t="str">
            <v>Total imports, c.i.f.</v>
          </cell>
          <cell r="D328">
            <v>637.50000000000011</v>
          </cell>
          <cell r="E328">
            <v>751.4</v>
          </cell>
          <cell r="F328">
            <v>855.1</v>
          </cell>
          <cell r="G328">
            <v>744</v>
          </cell>
          <cell r="H328">
            <v>870.27980000000002</v>
          </cell>
          <cell r="I328">
            <v>992.66</v>
          </cell>
          <cell r="J328">
            <v>859.38</v>
          </cell>
          <cell r="K328">
            <v>1159.9027000000001</v>
          </cell>
          <cell r="L328">
            <v>1453.8864000000001</v>
          </cell>
          <cell r="R328">
            <v>1094.0900000000001</v>
          </cell>
        </row>
        <row r="330">
          <cell r="B330" t="str">
            <v>Consumer goods</v>
          </cell>
          <cell r="D330">
            <v>158.70000000000002</v>
          </cell>
          <cell r="E330">
            <v>223.5</v>
          </cell>
          <cell r="F330">
            <v>292.8</v>
          </cell>
          <cell r="G330">
            <v>211.1</v>
          </cell>
          <cell r="H330">
            <v>225.31220000000002</v>
          </cell>
          <cell r="I330">
            <v>243.4</v>
          </cell>
          <cell r="J330">
            <v>209.03</v>
          </cell>
          <cell r="K330">
            <v>292.39210000000003</v>
          </cell>
          <cell r="L330">
            <v>332</v>
          </cell>
          <cell r="R330">
            <v>235.41</v>
          </cell>
        </row>
        <row r="331">
          <cell r="B331" t="str">
            <v>Nondurable</v>
          </cell>
          <cell r="D331">
            <v>128.80000000000001</v>
          </cell>
          <cell r="E331">
            <v>178.6</v>
          </cell>
          <cell r="F331">
            <v>242.7</v>
          </cell>
          <cell r="G331">
            <v>179.1</v>
          </cell>
          <cell r="H331">
            <v>188.26660000000001</v>
          </cell>
          <cell r="I331">
            <v>199.3</v>
          </cell>
          <cell r="J331">
            <v>170.97</v>
          </cell>
          <cell r="K331">
            <v>241.08670000000001</v>
          </cell>
          <cell r="R331">
            <v>195.63</v>
          </cell>
        </row>
        <row r="332">
          <cell r="B332" t="str">
            <v>Durable</v>
          </cell>
          <cell r="D332">
            <v>29.9</v>
          </cell>
          <cell r="E332">
            <v>44.9</v>
          </cell>
          <cell r="F332">
            <v>50.1</v>
          </cell>
          <cell r="G332">
            <v>32</v>
          </cell>
          <cell r="H332">
            <v>37.0456</v>
          </cell>
          <cell r="I332">
            <v>44.1</v>
          </cell>
          <cell r="J332">
            <v>38.06</v>
          </cell>
          <cell r="K332">
            <v>51.305399999999999</v>
          </cell>
          <cell r="R332">
            <v>39.78</v>
          </cell>
        </row>
        <row r="334">
          <cell r="B334" t="str">
            <v>Energy products</v>
          </cell>
          <cell r="D334">
            <v>121</v>
          </cell>
          <cell r="E334">
            <v>107.3</v>
          </cell>
          <cell r="F334">
            <v>121.4</v>
          </cell>
          <cell r="G334">
            <v>103.9</v>
          </cell>
          <cell r="H334">
            <v>121.2189</v>
          </cell>
          <cell r="I334">
            <v>153.36000000000001</v>
          </cell>
          <cell r="J334">
            <v>119.78</v>
          </cell>
          <cell r="K334">
            <v>176.3</v>
          </cell>
          <cell r="L334">
            <v>175.68639999999999</v>
          </cell>
          <cell r="R334">
            <v>105.38</v>
          </cell>
        </row>
        <row r="335">
          <cell r="B335" t="str">
            <v>Crude and partially</v>
          </cell>
        </row>
        <row r="336">
          <cell r="B336" t="str">
            <v xml:space="preserve">      refined oil</v>
          </cell>
          <cell r="D336">
            <v>105.4</v>
          </cell>
          <cell r="E336">
            <v>97.6</v>
          </cell>
          <cell r="F336">
            <v>101.9</v>
          </cell>
          <cell r="G336">
            <v>82.3</v>
          </cell>
          <cell r="H336">
            <v>94.518900000000002</v>
          </cell>
          <cell r="I336">
            <v>83.96</v>
          </cell>
          <cell r="J336">
            <v>71.849999999999994</v>
          </cell>
          <cell r="K336">
            <v>104.8</v>
          </cell>
          <cell r="L336">
            <v>110.2864</v>
          </cell>
          <cell r="R336">
            <v>78.42</v>
          </cell>
        </row>
        <row r="337">
          <cell r="B337" t="str">
            <v>Derivatives</v>
          </cell>
          <cell r="D337">
            <v>15.6</v>
          </cell>
          <cell r="E337">
            <v>9.6999999999999993</v>
          </cell>
          <cell r="F337">
            <v>19.5</v>
          </cell>
          <cell r="G337">
            <v>21.6</v>
          </cell>
          <cell r="H337">
            <v>26.7</v>
          </cell>
          <cell r="I337">
            <v>69.400000000000006</v>
          </cell>
          <cell r="J337">
            <v>47.93</v>
          </cell>
          <cell r="K337">
            <v>71.5</v>
          </cell>
          <cell r="L337">
            <v>65.400000000000006</v>
          </cell>
          <cell r="R337">
            <v>26.96</v>
          </cell>
        </row>
        <row r="339">
          <cell r="B339" t="str">
            <v>Intermediate goods</v>
          </cell>
          <cell r="D339">
            <v>158.5</v>
          </cell>
          <cell r="E339">
            <v>222.60000000000002</v>
          </cell>
          <cell r="F339">
            <v>227.10000000000002</v>
          </cell>
          <cell r="G339">
            <v>244.7</v>
          </cell>
          <cell r="H339">
            <v>300.11799999999999</v>
          </cell>
          <cell r="I339">
            <v>351.7</v>
          </cell>
          <cell r="J339">
            <v>304.92</v>
          </cell>
          <cell r="K339">
            <v>396.06659999999999</v>
          </cell>
          <cell r="L339">
            <v>538.90000000000009</v>
          </cell>
          <cell r="R339">
            <v>449.6</v>
          </cell>
        </row>
        <row r="340">
          <cell r="B340" t="str">
            <v>Agriculture</v>
          </cell>
          <cell r="D340">
            <v>35</v>
          </cell>
          <cell r="E340">
            <v>44.9</v>
          </cell>
          <cell r="F340">
            <v>17</v>
          </cell>
          <cell r="G340">
            <v>30.7</v>
          </cell>
          <cell r="H340">
            <v>41.866900000000001</v>
          </cell>
          <cell r="I340">
            <v>44.4</v>
          </cell>
          <cell r="J340">
            <v>33.78</v>
          </cell>
          <cell r="K340">
            <v>41.213000000000001</v>
          </cell>
          <cell r="L340">
            <v>65.900000000000006</v>
          </cell>
          <cell r="R340">
            <v>48.81</v>
          </cell>
        </row>
        <row r="341">
          <cell r="B341" t="str">
            <v>Industry</v>
          </cell>
          <cell r="D341">
            <v>103.5</v>
          </cell>
          <cell r="E341">
            <v>149.30000000000001</v>
          </cell>
          <cell r="F341">
            <v>175.4</v>
          </cell>
          <cell r="G341">
            <v>169.9</v>
          </cell>
          <cell r="H341">
            <v>203.72389999999999</v>
          </cell>
          <cell r="I341">
            <v>255.4</v>
          </cell>
          <cell r="J341">
            <v>220.16</v>
          </cell>
          <cell r="K341">
            <v>293.2473</v>
          </cell>
          <cell r="L341">
            <v>385.3</v>
          </cell>
          <cell r="R341">
            <v>332.22</v>
          </cell>
        </row>
        <row r="342">
          <cell r="B342" t="str">
            <v>Construction</v>
          </cell>
          <cell r="D342">
            <v>20</v>
          </cell>
          <cell r="E342">
            <v>28.4</v>
          </cell>
          <cell r="F342">
            <v>34.700000000000003</v>
          </cell>
          <cell r="G342">
            <v>44.1</v>
          </cell>
          <cell r="H342">
            <v>54.527200000000001</v>
          </cell>
          <cell r="I342">
            <v>51.9</v>
          </cell>
          <cell r="J342">
            <v>50.98</v>
          </cell>
          <cell r="K342">
            <v>61.606299999999997</v>
          </cell>
          <cell r="L342">
            <v>87.7</v>
          </cell>
          <cell r="R342">
            <v>68.569999999999993</v>
          </cell>
        </row>
        <row r="344">
          <cell r="B344" t="str">
            <v>Capital goods</v>
          </cell>
          <cell r="D344">
            <v>197.2</v>
          </cell>
          <cell r="E344">
            <v>190.6</v>
          </cell>
          <cell r="F344">
            <v>213.4</v>
          </cell>
          <cell r="G344">
            <v>183.7</v>
          </cell>
          <cell r="H344">
            <v>217.00810000000001</v>
          </cell>
          <cell r="I344">
            <v>232.2</v>
          </cell>
          <cell r="J344">
            <v>225.04000000000002</v>
          </cell>
          <cell r="K344">
            <v>289.95010000000002</v>
          </cell>
          <cell r="L344">
            <v>390.5</v>
          </cell>
          <cell r="R344">
            <v>295.27999999999997</v>
          </cell>
        </row>
        <row r="345">
          <cell r="B345" t="str">
            <v>Agriculture</v>
          </cell>
          <cell r="D345">
            <v>12.3</v>
          </cell>
          <cell r="E345">
            <v>14</v>
          </cell>
          <cell r="F345">
            <v>14.3</v>
          </cell>
          <cell r="G345">
            <v>7.6</v>
          </cell>
          <cell r="H345">
            <v>10.766299999999999</v>
          </cell>
          <cell r="I345">
            <v>10.5</v>
          </cell>
          <cell r="J345">
            <v>10.58</v>
          </cell>
          <cell r="K345">
            <v>14.9495</v>
          </cell>
          <cell r="L345">
            <v>20</v>
          </cell>
          <cell r="R345">
            <v>14.84</v>
          </cell>
        </row>
        <row r="346">
          <cell r="B346" t="str">
            <v>Industry</v>
          </cell>
          <cell r="D346">
            <v>79</v>
          </cell>
          <cell r="E346">
            <v>93.1</v>
          </cell>
          <cell r="F346">
            <v>114.1</v>
          </cell>
          <cell r="G346">
            <v>115.5</v>
          </cell>
          <cell r="H346">
            <v>140.5461</v>
          </cell>
          <cell r="I346">
            <v>151</v>
          </cell>
          <cell r="J346">
            <v>128.59</v>
          </cell>
          <cell r="K346">
            <v>174.56100000000001</v>
          </cell>
          <cell r="L346">
            <v>237.2</v>
          </cell>
          <cell r="R346">
            <v>176.5</v>
          </cell>
        </row>
        <row r="347">
          <cell r="B347" t="str">
            <v>Transportation</v>
          </cell>
          <cell r="D347">
            <v>105.9</v>
          </cell>
          <cell r="E347">
            <v>83.5</v>
          </cell>
          <cell r="F347">
            <v>85</v>
          </cell>
          <cell r="G347">
            <v>60.6</v>
          </cell>
          <cell r="H347">
            <v>65.695700000000002</v>
          </cell>
          <cell r="I347">
            <v>70.7</v>
          </cell>
          <cell r="J347">
            <v>85.87</v>
          </cell>
          <cell r="K347">
            <v>100.4396</v>
          </cell>
          <cell r="L347">
            <v>133.30000000000001</v>
          </cell>
          <cell r="R347">
            <v>103.94</v>
          </cell>
        </row>
        <row r="349">
          <cell r="B349" t="str">
            <v>Electricity and other</v>
          </cell>
          <cell r="D349">
            <v>2.1</v>
          </cell>
          <cell r="E349">
            <v>7.4</v>
          </cell>
          <cell r="F349">
            <v>0.4</v>
          </cell>
          <cell r="G349">
            <v>0.6</v>
          </cell>
          <cell r="H349">
            <v>6.6226000000000003</v>
          </cell>
          <cell r="I349">
            <v>12</v>
          </cell>
          <cell r="J349">
            <v>0.61</v>
          </cell>
          <cell r="K349">
            <v>5.1939000000000002</v>
          </cell>
          <cell r="L349">
            <v>16.8</v>
          </cell>
          <cell r="R349">
            <v>8.42</v>
          </cell>
        </row>
        <row r="351">
          <cell r="D351" t="str">
            <v>(Shares in percent of total)</v>
          </cell>
        </row>
        <row r="353">
          <cell r="B353" t="str">
            <v>Consumer goods</v>
          </cell>
          <cell r="D353">
            <v>24.89411764705882</v>
          </cell>
          <cell r="E353">
            <v>29.744476976310885</v>
          </cell>
          <cell r="F353">
            <v>34.241609168518302</v>
          </cell>
          <cell r="G353">
            <v>28.373655913978496</v>
          </cell>
          <cell r="H353">
            <v>25.889627680660865</v>
          </cell>
          <cell r="I353">
            <v>24.519976628452845</v>
          </cell>
          <cell r="J353">
            <v>24.323349391421722</v>
          </cell>
          <cell r="K353">
            <v>25.208329974574589</v>
          </cell>
          <cell r="L353">
            <v>22.83534669558777</v>
          </cell>
          <cell r="R353">
            <v>21.5165114387299</v>
          </cell>
        </row>
        <row r="354">
          <cell r="B354" t="str">
            <v>Nondurable</v>
          </cell>
          <cell r="D354">
            <v>20.20392156862745</v>
          </cell>
          <cell r="E354">
            <v>23.768964599414428</v>
          </cell>
          <cell r="F354">
            <v>28.382645304642729</v>
          </cell>
          <cell r="G354">
            <v>24.072580645161288</v>
          </cell>
          <cell r="H354">
            <v>21.632881746766959</v>
          </cell>
          <cell r="I354">
            <v>20.077367880240971</v>
          </cell>
          <cell r="J354">
            <v>19.89457515883544</v>
          </cell>
          <cell r="K354">
            <v>20.785079645042639</v>
          </cell>
          <cell r="R354">
            <v>17.880613112266815</v>
          </cell>
        </row>
        <row r="355">
          <cell r="B355" t="str">
            <v>Durable</v>
          </cell>
          <cell r="D355">
            <v>4.6901960784313719</v>
          </cell>
          <cell r="E355">
            <v>5.97551237689646</v>
          </cell>
          <cell r="F355">
            <v>5.8589638638755703</v>
          </cell>
          <cell r="G355">
            <v>4.3010752688172049</v>
          </cell>
          <cell r="H355">
            <v>4.256745933893904</v>
          </cell>
          <cell r="I355">
            <v>4.4426087482118755</v>
          </cell>
          <cell r="J355">
            <v>4.4287742325862833</v>
          </cell>
          <cell r="K355">
            <v>4.4232503295319514</v>
          </cell>
          <cell r="R355">
            <v>3.6358983264630877</v>
          </cell>
        </row>
        <row r="357">
          <cell r="B357" t="str">
            <v>Energy products</v>
          </cell>
          <cell r="D357">
            <v>18.980392156862742</v>
          </cell>
          <cell r="E357">
            <v>14.280010646792654</v>
          </cell>
          <cell r="F357">
            <v>14.197169921646591</v>
          </cell>
          <cell r="G357">
            <v>13.96505376344086</v>
          </cell>
          <cell r="H357">
            <v>13.928727289775081</v>
          </cell>
          <cell r="I357">
            <v>15.449398585618439</v>
          </cell>
          <cell r="J357">
            <v>13.937955270078428</v>
          </cell>
          <cell r="K357">
            <v>15.199550789906773</v>
          </cell>
          <cell r="L357">
            <v>12.08391522198708</v>
          </cell>
          <cell r="R357">
            <v>9.6317487592428392</v>
          </cell>
        </row>
        <row r="358">
          <cell r="B358" t="str">
            <v>Crude and partially</v>
          </cell>
        </row>
        <row r="359">
          <cell r="B359" t="str">
            <v xml:space="preserve">      refined oil</v>
          </cell>
          <cell r="D359">
            <v>16.533333333333331</v>
          </cell>
          <cell r="E359">
            <v>12.989087037529945</v>
          </cell>
          <cell r="F359">
            <v>11.916734884808793</v>
          </cell>
          <cell r="G359">
            <v>11.061827956989246</v>
          </cell>
          <cell r="H359">
            <v>10.860748462735778</v>
          </cell>
          <cell r="I359">
            <v>8.4580823242600687</v>
          </cell>
          <cell r="J359">
            <v>8.3606786287788868</v>
          </cell>
          <cell r="K359">
            <v>9.0352406283733959</v>
          </cell>
          <cell r="L359">
            <v>7.585627047615275</v>
          </cell>
          <cell r="R359">
            <v>7.1676004716248203</v>
          </cell>
        </row>
        <row r="360">
          <cell r="B360" t="str">
            <v>Derivatives</v>
          </cell>
          <cell r="D360">
            <v>2.4470588235294111</v>
          </cell>
          <cell r="E360">
            <v>1.2909236092627097</v>
          </cell>
          <cell r="F360">
            <v>2.2804350368377966</v>
          </cell>
          <cell r="G360">
            <v>2.903225806451613</v>
          </cell>
          <cell r="H360">
            <v>3.0679788270393038</v>
          </cell>
          <cell r="I360">
            <v>6.9913162613583708</v>
          </cell>
          <cell r="J360">
            <v>5.5772766412995418</v>
          </cell>
          <cell r="K360">
            <v>6.1643101615333764</v>
          </cell>
          <cell r="L360">
            <v>4.4982881743718082</v>
          </cell>
          <cell r="R360">
            <v>2.4641482876180199</v>
          </cell>
        </row>
        <row r="362">
          <cell r="B362" t="str">
            <v>Intermediate goods</v>
          </cell>
          <cell r="D362">
            <v>24.862745098039209</v>
          </cell>
          <cell r="E362">
            <v>29.624700558956619</v>
          </cell>
          <cell r="F362">
            <v>26.558297275172499</v>
          </cell>
          <cell r="G362">
            <v>32.889784946236553</v>
          </cell>
          <cell r="H362">
            <v>34.485231071662234</v>
          </cell>
          <cell r="I362">
            <v>35.4300566155582</v>
          </cell>
          <cell r="J362">
            <v>35.481393562801088</v>
          </cell>
          <cell r="K362">
            <v>34.146536601733921</v>
          </cell>
          <cell r="L362">
            <v>37.066169681482684</v>
          </cell>
          <cell r="R362">
            <v>41.093511502710015</v>
          </cell>
        </row>
        <row r="363">
          <cell r="B363" t="str">
            <v>Agriculture</v>
          </cell>
          <cell r="D363">
            <v>5.4901960784313717</v>
          </cell>
          <cell r="E363">
            <v>5.97551237689646</v>
          </cell>
          <cell r="F363">
            <v>1.9880715705765408</v>
          </cell>
          <cell r="G363">
            <v>4.126344086021505</v>
          </cell>
          <cell r="H363">
            <v>4.810740178043889</v>
          </cell>
          <cell r="I363">
            <v>4.4728305764310035</v>
          </cell>
          <cell r="J363">
            <v>3.9307407665991763</v>
          </cell>
          <cell r="K363">
            <v>3.5531428627590915</v>
          </cell>
          <cell r="L363">
            <v>4.5326787567446809</v>
          </cell>
          <cell r="R363">
            <v>4.4612417625606664</v>
          </cell>
        </row>
        <row r="364">
          <cell r="B364" t="str">
            <v>Industry</v>
          </cell>
          <cell r="D364">
            <v>16.235294117647054</v>
          </cell>
          <cell r="E364">
            <v>19.869576789992017</v>
          </cell>
          <cell r="F364">
            <v>20.512220792889721</v>
          </cell>
          <cell r="G364">
            <v>22.836021505376344</v>
          </cell>
          <cell r="H364">
            <v>23.409011676474623</v>
          </cell>
          <cell r="I364">
            <v>25.728849757217979</v>
          </cell>
          <cell r="J364">
            <v>25.618469128906884</v>
          </cell>
          <cell r="K364">
            <v>25.282060296954217</v>
          </cell>
          <cell r="L364">
            <v>26.501382776536047</v>
          </cell>
          <cell r="R364">
            <v>30.364960835031852</v>
          </cell>
        </row>
        <row r="365">
          <cell r="B365" t="str">
            <v>Construction</v>
          </cell>
          <cell r="D365">
            <v>3.1372549019607834</v>
          </cell>
          <cell r="E365">
            <v>3.7796113920681393</v>
          </cell>
          <cell r="F365">
            <v>4.0580049117062336</v>
          </cell>
          <cell r="G365">
            <v>5.92741935483871</v>
          </cell>
          <cell r="H365">
            <v>6.2654792171437279</v>
          </cell>
          <cell r="I365">
            <v>5.2283762819092141</v>
          </cell>
          <cell r="J365">
            <v>5.9321836672950257</v>
          </cell>
          <cell r="K365">
            <v>5.3113334420206106</v>
          </cell>
          <cell r="L365">
            <v>6.0321081482019503</v>
          </cell>
          <cell r="R365">
            <v>6.2673089051174937</v>
          </cell>
        </row>
        <row r="367">
          <cell r="B367" t="str">
            <v>Capital goods</v>
          </cell>
          <cell r="D367">
            <v>30.933333333333323</v>
          </cell>
          <cell r="E367">
            <v>25.36598349747139</v>
          </cell>
          <cell r="F367">
            <v>24.956145480060812</v>
          </cell>
          <cell r="G367">
            <v>24.69086021505376</v>
          </cell>
          <cell r="H367">
            <v>24.935440303222023</v>
          </cell>
          <cell r="I367">
            <v>23.391695041605384</v>
          </cell>
          <cell r="J367">
            <v>26.186320370499665</v>
          </cell>
          <cell r="K367">
            <v>24.997795073672989</v>
          </cell>
          <cell r="L367">
            <v>26.859044833213929</v>
          </cell>
          <cell r="R367">
            <v>26.988638960231786</v>
          </cell>
        </row>
        <row r="368">
          <cell r="B368" t="str">
            <v>Agriculture</v>
          </cell>
          <cell r="D368">
            <v>1.9294117647058822</v>
          </cell>
          <cell r="E368">
            <v>1.8631887143997872</v>
          </cell>
          <cell r="F368">
            <v>1.6723190270143844</v>
          </cell>
          <cell r="G368">
            <v>1.021505376344086</v>
          </cell>
          <cell r="H368">
            <v>1.2371078818559271</v>
          </cell>
          <cell r="I368">
            <v>1.057763987669494</v>
          </cell>
          <cell r="J368">
            <v>1.2311201098466336</v>
          </cell>
          <cell r="K368">
            <v>1.2888581085292756</v>
          </cell>
          <cell r="L368">
            <v>1.3756232949149259</v>
          </cell>
          <cell r="R368">
            <v>1.3563783600983463</v>
          </cell>
        </row>
        <row r="369">
          <cell r="B369" t="str">
            <v>Industry</v>
          </cell>
          <cell r="D369">
            <v>12.392156862745097</v>
          </cell>
          <cell r="E369">
            <v>12.390204950758584</v>
          </cell>
          <cell r="F369">
            <v>13.343468600163721</v>
          </cell>
          <cell r="G369">
            <v>15.524193548387096</v>
          </cell>
          <cell r="H369">
            <v>16.149530300484969</v>
          </cell>
          <cell r="I369">
            <v>15.211653536961297</v>
          </cell>
          <cell r="J369">
            <v>14.963112941888337</v>
          </cell>
          <cell r="K369">
            <v>15.049624421082905</v>
          </cell>
          <cell r="L369">
            <v>16.314892277691019</v>
          </cell>
          <cell r="R369">
            <v>16.132128069902841</v>
          </cell>
        </row>
        <row r="370">
          <cell r="B370" t="str">
            <v>Transportation</v>
          </cell>
          <cell r="D370">
            <v>16.611764705882351</v>
          </cell>
          <cell r="E370">
            <v>11.112589832313017</v>
          </cell>
          <cell r="F370">
            <v>9.9403578528827037</v>
          </cell>
          <cell r="G370">
            <v>8.1451612903225801</v>
          </cell>
          <cell r="H370">
            <v>7.5488021208811231</v>
          </cell>
          <cell r="I370">
            <v>7.1222775169745942</v>
          </cell>
          <cell r="J370">
            <v>9.9920873187646926</v>
          </cell>
          <cell r="K370">
            <v>8.659312544060807</v>
          </cell>
          <cell r="L370">
            <v>9.1685292606079809</v>
          </cell>
          <cell r="R370">
            <v>9.5001325302306014</v>
          </cell>
        </row>
        <row r="372">
          <cell r="B372" t="str">
            <v>Electricity and other</v>
          </cell>
          <cell r="D372">
            <v>0.32941176470588235</v>
          </cell>
          <cell r="E372">
            <v>0.98482832046845903</v>
          </cell>
          <cell r="F372">
            <v>4.6778154601800966E-2</v>
          </cell>
          <cell r="G372">
            <v>8.0645161290322578E-2</v>
          </cell>
          <cell r="H372">
            <v>0.76097365467979383</v>
          </cell>
          <cell r="I372">
            <v>1.2088731287651362</v>
          </cell>
          <cell r="J372">
            <v>7.0981405199097028E-2</v>
          </cell>
          <cell r="K372">
            <v>0.44778756011172316</v>
          </cell>
          <cell r="L372">
            <v>1.1555235677285378</v>
          </cell>
          <cell r="R372">
            <v>0.76958933908544991</v>
          </cell>
        </row>
        <row r="374">
          <cell r="B374" t="str">
            <v xml:space="preserve">    Source:  Central Bank of Nicaragua, and Fund staff estimates.</v>
          </cell>
        </row>
        <row r="380">
          <cell r="B380" t="str">
            <v>Table 49.  Nicaragua:  Imports by Country of Origin</v>
          </cell>
        </row>
        <row r="385">
          <cell r="D385">
            <v>1990</v>
          </cell>
          <cell r="E385">
            <v>1991</v>
          </cell>
          <cell r="F385">
            <v>1992</v>
          </cell>
          <cell r="G385">
            <v>1993</v>
          </cell>
          <cell r="H385">
            <v>1994</v>
          </cell>
          <cell r="I385">
            <v>1995</v>
          </cell>
          <cell r="K385">
            <v>1996</v>
          </cell>
        </row>
        <row r="389">
          <cell r="C389" t="str">
            <v>(In millions of U.S. dollars)</v>
          </cell>
        </row>
        <row r="391">
          <cell r="B391" t="str">
            <v>Total imports, c.i.f.</v>
          </cell>
          <cell r="D391">
            <v>637.5</v>
          </cell>
          <cell r="E391">
            <v>751.4</v>
          </cell>
          <cell r="F391">
            <v>855.1</v>
          </cell>
          <cell r="G391">
            <v>744.2</v>
          </cell>
          <cell r="H391">
            <v>874.69999999999993</v>
          </cell>
          <cell r="I391">
            <v>961.69999999999993</v>
          </cell>
          <cell r="K391">
            <v>1160.3000000000002</v>
          </cell>
        </row>
        <row r="393">
          <cell r="B393" t="str">
            <v>Western Hemisphere</v>
          </cell>
          <cell r="D393">
            <v>337</v>
          </cell>
          <cell r="E393">
            <v>530.29999999999995</v>
          </cell>
          <cell r="F393">
            <v>653.4</v>
          </cell>
          <cell r="G393">
            <v>568.90000000000009</v>
          </cell>
          <cell r="H393">
            <v>650.9</v>
          </cell>
          <cell r="I393">
            <v>754.5</v>
          </cell>
          <cell r="K393">
            <v>917.4</v>
          </cell>
        </row>
        <row r="394">
          <cell r="B394" t="str">
            <v xml:space="preserve">   Central American Common Market</v>
          </cell>
          <cell r="D394">
            <v>70.900000000000006</v>
          </cell>
          <cell r="E394">
            <v>164.5</v>
          </cell>
          <cell r="F394">
            <v>227.1</v>
          </cell>
          <cell r="G394">
            <v>195.2</v>
          </cell>
          <cell r="H394">
            <v>205.2</v>
          </cell>
          <cell r="I394">
            <v>241.3</v>
          </cell>
          <cell r="K394">
            <v>264.8</v>
          </cell>
        </row>
        <row r="395">
          <cell r="B395" t="str">
            <v xml:space="preserve">   Canada</v>
          </cell>
          <cell r="D395">
            <v>16.899999999999999</v>
          </cell>
          <cell r="E395">
            <v>22.4</v>
          </cell>
          <cell r="F395">
            <v>9.1999999999999993</v>
          </cell>
          <cell r="G395">
            <v>8.6</v>
          </cell>
          <cell r="H395">
            <v>11.3</v>
          </cell>
          <cell r="I395">
            <v>14</v>
          </cell>
          <cell r="K395">
            <v>22.7</v>
          </cell>
        </row>
        <row r="396">
          <cell r="B396" t="str">
            <v xml:space="preserve">   Mexico</v>
          </cell>
          <cell r="D396">
            <v>16.600000000000001</v>
          </cell>
          <cell r="E396">
            <v>14.1</v>
          </cell>
          <cell r="F396">
            <v>25.4</v>
          </cell>
          <cell r="G396">
            <v>29.8</v>
          </cell>
          <cell r="H396">
            <v>31</v>
          </cell>
          <cell r="I396">
            <v>31.5</v>
          </cell>
          <cell r="K396">
            <v>59.6</v>
          </cell>
        </row>
        <row r="397">
          <cell r="B397" t="str">
            <v xml:space="preserve">   Panama</v>
          </cell>
          <cell r="D397">
            <v>33.1</v>
          </cell>
          <cell r="E397">
            <v>37.5</v>
          </cell>
          <cell r="F397">
            <v>38.4</v>
          </cell>
          <cell r="G397">
            <v>33.5</v>
          </cell>
          <cell r="H397">
            <v>34.1</v>
          </cell>
          <cell r="I397" t="str">
            <v>…</v>
          </cell>
          <cell r="K397" t="str">
            <v>…</v>
          </cell>
        </row>
        <row r="398">
          <cell r="B398" t="str">
            <v xml:space="preserve">   United States</v>
          </cell>
          <cell r="D398">
            <v>78</v>
          </cell>
          <cell r="E398">
            <v>170.7</v>
          </cell>
          <cell r="F398">
            <v>227.4</v>
          </cell>
          <cell r="G398">
            <v>191.4</v>
          </cell>
          <cell r="H398">
            <v>221.1</v>
          </cell>
          <cell r="I398">
            <v>273</v>
          </cell>
          <cell r="K398">
            <v>358.2</v>
          </cell>
        </row>
        <row r="399">
          <cell r="B399" t="str">
            <v xml:space="preserve">   Venezuela</v>
          </cell>
          <cell r="D399">
            <v>62.2</v>
          </cell>
          <cell r="E399">
            <v>106.7</v>
          </cell>
          <cell r="F399">
            <v>106</v>
          </cell>
          <cell r="G399">
            <v>93.2</v>
          </cell>
          <cell r="H399">
            <v>107.9</v>
          </cell>
          <cell r="I399">
            <v>119.3</v>
          </cell>
          <cell r="K399">
            <v>30.3</v>
          </cell>
        </row>
        <row r="400">
          <cell r="B400" t="str">
            <v xml:space="preserve">   Other</v>
          </cell>
          <cell r="D400">
            <v>59.3</v>
          </cell>
          <cell r="E400">
            <v>14.4</v>
          </cell>
          <cell r="F400">
            <v>19.899999999999999</v>
          </cell>
          <cell r="G400">
            <v>17.2</v>
          </cell>
          <cell r="H400">
            <v>40.299999999999997</v>
          </cell>
          <cell r="I400">
            <v>75.400000000000091</v>
          </cell>
          <cell r="K400">
            <v>181.80000000000007</v>
          </cell>
        </row>
        <row r="402">
          <cell r="B402" t="str">
            <v>Europe</v>
          </cell>
          <cell r="D402">
            <v>198.3</v>
          </cell>
          <cell r="E402">
            <v>130.6</v>
          </cell>
          <cell r="F402">
            <v>97.600000000000009</v>
          </cell>
          <cell r="G402">
            <v>83.800000000000011</v>
          </cell>
          <cell r="H402">
            <v>127.90000000000002</v>
          </cell>
          <cell r="I402">
            <v>118.5</v>
          </cell>
          <cell r="K402">
            <v>115</v>
          </cell>
        </row>
        <row r="403">
          <cell r="B403" t="str">
            <v xml:space="preserve">   Belgium</v>
          </cell>
          <cell r="D403">
            <v>5.2</v>
          </cell>
          <cell r="E403">
            <v>3.2</v>
          </cell>
          <cell r="F403">
            <v>5</v>
          </cell>
          <cell r="G403">
            <v>5.4</v>
          </cell>
          <cell r="H403">
            <v>16.8</v>
          </cell>
          <cell r="I403">
            <v>5.7</v>
          </cell>
          <cell r="K403">
            <v>9.5</v>
          </cell>
        </row>
        <row r="404">
          <cell r="B404" t="str">
            <v xml:space="preserve">   France</v>
          </cell>
          <cell r="D404">
            <v>12.1</v>
          </cell>
          <cell r="E404">
            <v>9.6999999999999993</v>
          </cell>
          <cell r="F404">
            <v>10</v>
          </cell>
          <cell r="G404">
            <v>12.9</v>
          </cell>
          <cell r="H404">
            <v>10.4</v>
          </cell>
          <cell r="I404">
            <v>10.7</v>
          </cell>
          <cell r="K404">
            <v>14.3</v>
          </cell>
        </row>
        <row r="405">
          <cell r="B405" t="str">
            <v xml:space="preserve">   Germany</v>
          </cell>
          <cell r="D405">
            <v>16</v>
          </cell>
          <cell r="E405">
            <v>20.5</v>
          </cell>
          <cell r="F405">
            <v>20.100000000000001</v>
          </cell>
          <cell r="G405">
            <v>13.5</v>
          </cell>
          <cell r="H405">
            <v>22.2</v>
          </cell>
          <cell r="I405">
            <v>22.7</v>
          </cell>
          <cell r="K405">
            <v>19.5</v>
          </cell>
        </row>
        <row r="406">
          <cell r="B406" t="str">
            <v xml:space="preserve">   Italy</v>
          </cell>
          <cell r="D406">
            <v>18</v>
          </cell>
          <cell r="E406">
            <v>13.1</v>
          </cell>
          <cell r="F406">
            <v>5.7</v>
          </cell>
          <cell r="G406">
            <v>0.3</v>
          </cell>
          <cell r="H406">
            <v>9.1999999999999993</v>
          </cell>
          <cell r="I406">
            <v>8.1999999999999993</v>
          </cell>
          <cell r="K406">
            <v>10.7</v>
          </cell>
        </row>
        <row r="407">
          <cell r="B407" t="str">
            <v xml:space="preserve">   Netherlands</v>
          </cell>
          <cell r="D407">
            <v>12.1</v>
          </cell>
          <cell r="E407">
            <v>10</v>
          </cell>
          <cell r="F407">
            <v>6.8</v>
          </cell>
          <cell r="G407">
            <v>4</v>
          </cell>
          <cell r="H407">
            <v>5.2</v>
          </cell>
          <cell r="I407">
            <v>6.7</v>
          </cell>
          <cell r="K407">
            <v>6.3</v>
          </cell>
        </row>
        <row r="408">
          <cell r="B408" t="str">
            <v xml:space="preserve">   Spain</v>
          </cell>
          <cell r="D408">
            <v>7.6</v>
          </cell>
          <cell r="E408">
            <v>3.5</v>
          </cell>
          <cell r="F408">
            <v>6.6</v>
          </cell>
          <cell r="G408">
            <v>8.8000000000000007</v>
          </cell>
          <cell r="H408">
            <v>23.2</v>
          </cell>
          <cell r="I408">
            <v>23.8</v>
          </cell>
          <cell r="K408">
            <v>30.2</v>
          </cell>
        </row>
        <row r="409">
          <cell r="B409" t="str">
            <v xml:space="preserve">   United Kingdom</v>
          </cell>
          <cell r="D409">
            <v>4.5999999999999996</v>
          </cell>
          <cell r="E409">
            <v>3.9</v>
          </cell>
          <cell r="F409">
            <v>3.7</v>
          </cell>
          <cell r="G409">
            <v>3.7</v>
          </cell>
          <cell r="H409">
            <v>3.9</v>
          </cell>
          <cell r="I409">
            <v>0</v>
          </cell>
          <cell r="K409">
            <v>5.8</v>
          </cell>
        </row>
        <row r="410">
          <cell r="B410" t="str">
            <v xml:space="preserve">   Other</v>
          </cell>
          <cell r="D410">
            <v>122.7</v>
          </cell>
          <cell r="E410">
            <v>66.7</v>
          </cell>
          <cell r="F410">
            <v>39.700000000000003</v>
          </cell>
          <cell r="G410">
            <v>35.200000000000003</v>
          </cell>
          <cell r="H410">
            <v>37</v>
          </cell>
          <cell r="I410">
            <v>40.700000000000003</v>
          </cell>
          <cell r="K410">
            <v>18.7</v>
          </cell>
        </row>
        <row r="412">
          <cell r="B412" t="str">
            <v>Asia</v>
          </cell>
          <cell r="D412">
            <v>94.199999999999989</v>
          </cell>
          <cell r="E412">
            <v>85.3</v>
          </cell>
          <cell r="F412">
            <v>97.9</v>
          </cell>
          <cell r="G412">
            <v>89.2</v>
          </cell>
          <cell r="H412">
            <v>92.6</v>
          </cell>
          <cell r="I412">
            <v>85.3</v>
          </cell>
          <cell r="K412">
            <v>120.19999999999999</v>
          </cell>
        </row>
        <row r="413">
          <cell r="B413" t="str">
            <v xml:space="preserve">   Japan</v>
          </cell>
          <cell r="D413">
            <v>44.8</v>
          </cell>
          <cell r="E413">
            <v>43.9</v>
          </cell>
          <cell r="F413">
            <v>56.6</v>
          </cell>
          <cell r="G413">
            <v>60.2</v>
          </cell>
          <cell r="H413">
            <v>51.8</v>
          </cell>
          <cell r="I413">
            <v>50.5</v>
          </cell>
          <cell r="K413">
            <v>17.100000000000001</v>
          </cell>
        </row>
        <row r="414">
          <cell r="B414" t="str">
            <v xml:space="preserve">   Other</v>
          </cell>
          <cell r="D414">
            <v>49.4</v>
          </cell>
          <cell r="E414">
            <v>41.4</v>
          </cell>
          <cell r="F414">
            <v>41.3</v>
          </cell>
          <cell r="G414">
            <v>29</v>
          </cell>
          <cell r="H414">
            <v>40.799999999999997</v>
          </cell>
          <cell r="I414">
            <v>34.799999999999997</v>
          </cell>
          <cell r="K414">
            <v>103.1</v>
          </cell>
        </row>
        <row r="416">
          <cell r="B416" t="str">
            <v>Other</v>
          </cell>
          <cell r="D416">
            <v>8</v>
          </cell>
          <cell r="E416">
            <v>5.2</v>
          </cell>
          <cell r="F416">
            <v>6.2</v>
          </cell>
          <cell r="G416">
            <v>2.2999999999999998</v>
          </cell>
          <cell r="H416">
            <v>3.3</v>
          </cell>
          <cell r="I416">
            <v>3.4</v>
          </cell>
          <cell r="K416">
            <v>7.7</v>
          </cell>
        </row>
        <row r="418">
          <cell r="C418" t="str">
            <v>(In percent of total)</v>
          </cell>
        </row>
        <row r="420">
          <cell r="B420" t="str">
            <v>Western Hemisphere</v>
          </cell>
          <cell r="D420">
            <v>52.86274509803922</v>
          </cell>
          <cell r="E420">
            <v>70.5749268033005</v>
          </cell>
          <cell r="F420">
            <v>76.41211554204186</v>
          </cell>
          <cell r="G420">
            <v>76.444504165546903</v>
          </cell>
          <cell r="H420">
            <v>74.41408482908426</v>
          </cell>
          <cell r="I420">
            <v>78.45481959030883</v>
          </cell>
          <cell r="K420">
            <v>79.065758855468403</v>
          </cell>
        </row>
        <row r="421">
          <cell r="B421" t="str">
            <v xml:space="preserve">   Central American Common Market</v>
          </cell>
          <cell r="D421">
            <v>11.121568627450982</v>
          </cell>
          <cell r="E421">
            <v>21.892467394197499</v>
          </cell>
          <cell r="F421">
            <v>26.558297275172492</v>
          </cell>
          <cell r="G421">
            <v>26.229508196721309</v>
          </cell>
          <cell r="H421">
            <v>23.459471818909343</v>
          </cell>
          <cell r="I421">
            <v>25.090984714567956</v>
          </cell>
          <cell r="K421">
            <v>22.821684047229162</v>
          </cell>
        </row>
        <row r="422">
          <cell r="B422" t="str">
            <v xml:space="preserve">   Canada</v>
          </cell>
          <cell r="D422">
            <v>2.6509803921568627</v>
          </cell>
          <cell r="E422">
            <v>2.981101943039659</v>
          </cell>
          <cell r="F422">
            <v>1.0758975558414219</v>
          </cell>
          <cell r="G422">
            <v>1.1556033324375168</v>
          </cell>
          <cell r="H422">
            <v>1.2918714987995885</v>
          </cell>
          <cell r="I422">
            <v>1.4557554330872415</v>
          </cell>
          <cell r="K422">
            <v>1.9563905886408681</v>
          </cell>
        </row>
        <row r="423">
          <cell r="B423" t="str">
            <v xml:space="preserve">   Mexico</v>
          </cell>
          <cell r="D423">
            <v>2.6039215686274511</v>
          </cell>
          <cell r="E423">
            <v>1.8764972052169284</v>
          </cell>
          <cell r="F423">
            <v>2.9704128172143607</v>
          </cell>
          <cell r="G423">
            <v>4.0042999193765114</v>
          </cell>
          <cell r="H423">
            <v>3.5440722533440034</v>
          </cell>
          <cell r="I423">
            <v>3.2754497244462928</v>
          </cell>
          <cell r="K423">
            <v>5.1366026027751435</v>
          </cell>
        </row>
        <row r="424">
          <cell r="B424" t="str">
            <v xml:space="preserve">   Panama</v>
          </cell>
          <cell r="D424">
            <v>5.1921568627450982</v>
          </cell>
          <cell r="E424">
            <v>4.9906840564280008</v>
          </cell>
          <cell r="F424">
            <v>4.4907028417728911</v>
          </cell>
          <cell r="G424">
            <v>4.501478097285676</v>
          </cell>
          <cell r="H424">
            <v>3.8984794786784045</v>
          </cell>
          <cell r="I424" t="str">
            <v>…</v>
          </cell>
          <cell r="K424" t="str">
            <v>…</v>
          </cell>
        </row>
        <row r="425">
          <cell r="B425" t="str">
            <v xml:space="preserve">   United States</v>
          </cell>
          <cell r="D425">
            <v>12.23529411764706</v>
          </cell>
          <cell r="E425">
            <v>22.717593824860259</v>
          </cell>
          <cell r="F425">
            <v>26.593380891123847</v>
          </cell>
          <cell r="G425">
            <v>25.718892770760547</v>
          </cell>
          <cell r="H425">
            <v>25.27723791014062</v>
          </cell>
          <cell r="I425">
            <v>28.387230945201207</v>
          </cell>
          <cell r="K425">
            <v>30.871326381108329</v>
          </cell>
        </row>
        <row r="426">
          <cell r="B426" t="str">
            <v xml:space="preserve">   Venezuela</v>
          </cell>
          <cell r="D426">
            <v>9.7568627450980401</v>
          </cell>
          <cell r="E426">
            <v>14.200159701889806</v>
          </cell>
          <cell r="F426">
            <v>12.396210969477254</v>
          </cell>
          <cell r="G426">
            <v>12.523515184090298</v>
          </cell>
          <cell r="H426">
            <v>12.335657939865099</v>
          </cell>
          <cell r="I426">
            <v>12.405115940521993</v>
          </cell>
          <cell r="K426">
            <v>2.6113936051021285</v>
          </cell>
        </row>
        <row r="427">
          <cell r="B427" t="str">
            <v xml:space="preserve">   Other</v>
          </cell>
          <cell r="D427">
            <v>9.3019607843137244</v>
          </cell>
          <cell r="E427">
            <v>1.9164226776683526</v>
          </cell>
          <cell r="F427">
            <v>2.3272131914395975</v>
          </cell>
          <cell r="G427">
            <v>2.3112066648750336</v>
          </cell>
          <cell r="H427">
            <v>4.6072939293472048</v>
          </cell>
          <cell r="I427">
            <v>7.840282832484152</v>
          </cell>
          <cell r="K427">
            <v>15.668361630612775</v>
          </cell>
        </row>
        <row r="429">
          <cell r="B429" t="str">
            <v>Europe</v>
          </cell>
          <cell r="D429">
            <v>31.105882352941176</v>
          </cell>
          <cell r="E429">
            <v>17.380889007186585</v>
          </cell>
          <cell r="F429">
            <v>11.413869722839435</v>
          </cell>
          <cell r="G429">
            <v>11.26041386723999</v>
          </cell>
          <cell r="H429">
            <v>14.622156167828972</v>
          </cell>
          <cell r="I429">
            <v>12.321929915774151</v>
          </cell>
          <cell r="K429">
            <v>9.9112298543480115</v>
          </cell>
        </row>
        <row r="430">
          <cell r="B430" t="str">
            <v xml:space="preserve">   Belgium</v>
          </cell>
          <cell r="D430">
            <v>0.81568627450980391</v>
          </cell>
          <cell r="E430">
            <v>0.42587170614852277</v>
          </cell>
          <cell r="F430">
            <v>0.58472693252251196</v>
          </cell>
          <cell r="G430">
            <v>0.72561139478634773</v>
          </cell>
          <cell r="H430">
            <v>1.9206585114896539</v>
          </cell>
          <cell r="I430">
            <v>0.59270042632837683</v>
          </cell>
          <cell r="K430">
            <v>0.81875377057657495</v>
          </cell>
        </row>
        <row r="431">
          <cell r="B431" t="str">
            <v xml:space="preserve">   France</v>
          </cell>
          <cell r="D431">
            <v>1.8980392156862744</v>
          </cell>
          <cell r="E431">
            <v>1.2909236092627097</v>
          </cell>
          <cell r="F431">
            <v>1.1694538650450239</v>
          </cell>
          <cell r="G431">
            <v>1.7334049986562752</v>
          </cell>
          <cell r="H431">
            <v>1.1889790785412142</v>
          </cell>
          <cell r="I431">
            <v>1.1126130810023915</v>
          </cell>
          <cell r="K431">
            <v>1.2324398862363182</v>
          </cell>
        </row>
        <row r="432">
          <cell r="B432" t="str">
            <v xml:space="preserve">   Germany</v>
          </cell>
          <cell r="D432">
            <v>2.5098039215686274</v>
          </cell>
          <cell r="E432">
            <v>2.7282406175139742</v>
          </cell>
          <cell r="F432">
            <v>2.3506022687404982</v>
          </cell>
          <cell r="G432">
            <v>1.8140284869658692</v>
          </cell>
          <cell r="H432">
            <v>2.5380130330398996</v>
          </cell>
          <cell r="I432">
            <v>2.360403452220027</v>
          </cell>
          <cell r="K432">
            <v>1.6805998448677064</v>
          </cell>
        </row>
        <row r="433">
          <cell r="B433" t="str">
            <v xml:space="preserve">   Italy</v>
          </cell>
          <cell r="D433">
            <v>2.8235294117647061</v>
          </cell>
          <cell r="E433">
            <v>1.743412297045515</v>
          </cell>
          <cell r="F433">
            <v>0.66658870307566365</v>
          </cell>
          <cell r="G433">
            <v>4.0311744154797088E-2</v>
          </cell>
          <cell r="H433">
            <v>1.0517891848633818</v>
          </cell>
          <cell r="I433">
            <v>0.85265675366538418</v>
          </cell>
          <cell r="K433">
            <v>0.92217529949151067</v>
          </cell>
        </row>
        <row r="434">
          <cell r="B434" t="str">
            <v xml:space="preserve">   Netherlands</v>
          </cell>
          <cell r="D434">
            <v>1.8980392156862744</v>
          </cell>
          <cell r="E434">
            <v>1.3308490817141336</v>
          </cell>
          <cell r="F434">
            <v>0.79522862823061624</v>
          </cell>
          <cell r="G434">
            <v>0.53748992206396118</v>
          </cell>
          <cell r="H434">
            <v>0.5944895392706071</v>
          </cell>
          <cell r="I434">
            <v>0.69668295726317986</v>
          </cell>
          <cell r="K434">
            <v>0.5429630268034128</v>
          </cell>
        </row>
        <row r="435">
          <cell r="B435" t="str">
            <v xml:space="preserve">   Spain</v>
          </cell>
          <cell r="D435">
            <v>1.192156862745098</v>
          </cell>
          <cell r="E435">
            <v>0.46579717859994679</v>
          </cell>
          <cell r="F435">
            <v>0.77183955092971579</v>
          </cell>
          <cell r="G435">
            <v>1.1824778285407149</v>
          </cell>
          <cell r="H435">
            <v>2.6523379444380932</v>
          </cell>
          <cell r="I435">
            <v>2.4747842362483103</v>
          </cell>
          <cell r="K435">
            <v>2.6027751443592169</v>
          </cell>
        </row>
        <row r="436">
          <cell r="B436" t="str">
            <v xml:space="preserve">   United Kingdom</v>
          </cell>
          <cell r="D436">
            <v>0.72156862745098038</v>
          </cell>
          <cell r="E436">
            <v>0.51903114186851207</v>
          </cell>
          <cell r="F436">
            <v>0.43269793006665885</v>
          </cell>
          <cell r="G436">
            <v>0.49717817790916419</v>
          </cell>
          <cell r="H436">
            <v>0.44586715445295533</v>
          </cell>
          <cell r="I436">
            <v>0</v>
          </cell>
          <cell r="K436">
            <v>0.49987072308885622</v>
          </cell>
        </row>
        <row r="437">
          <cell r="B437" t="str">
            <v xml:space="preserve">   Other</v>
          </cell>
          <cell r="D437">
            <v>19.247058823529411</v>
          </cell>
          <cell r="E437">
            <v>8.8767633750332724</v>
          </cell>
          <cell r="F437">
            <v>4.6427318442287451</v>
          </cell>
          <cell r="G437">
            <v>4.7299113141628597</v>
          </cell>
          <cell r="H437">
            <v>4.2300217217331664</v>
          </cell>
          <cell r="I437">
            <v>4.2320890090464811</v>
          </cell>
          <cell r="K437">
            <v>1.6116521589244159</v>
          </cell>
        </row>
        <row r="439">
          <cell r="B439" t="str">
            <v>Asia</v>
          </cell>
          <cell r="D439">
            <v>14.776470588235293</v>
          </cell>
          <cell r="E439">
            <v>11.35214266702156</v>
          </cell>
          <cell r="F439">
            <v>11.448953338790785</v>
          </cell>
          <cell r="G439">
            <v>11.986025262026336</v>
          </cell>
          <cell r="H439">
            <v>10.586486795472734</v>
          </cell>
          <cell r="I439">
            <v>8.8697098887386918</v>
          </cell>
          <cell r="K439">
            <v>10.3593898129794</v>
          </cell>
        </row>
        <row r="440">
          <cell r="B440" t="str">
            <v xml:space="preserve">   Japan</v>
          </cell>
          <cell r="D440">
            <v>7.0274509803921568</v>
          </cell>
          <cell r="E440">
            <v>5.8424274687250461</v>
          </cell>
          <cell r="F440">
            <v>6.6191088761548365</v>
          </cell>
          <cell r="G440">
            <v>8.0892233270626175</v>
          </cell>
          <cell r="H440">
            <v>5.9220304104264319</v>
          </cell>
          <cell r="I440">
            <v>5.251117812207549</v>
          </cell>
          <cell r="K440">
            <v>1.473756787037835</v>
          </cell>
        </row>
        <row r="441">
          <cell r="B441" t="str">
            <v xml:space="preserve">   Other</v>
          </cell>
          <cell r="D441">
            <v>7.7490196078431373</v>
          </cell>
          <cell r="E441">
            <v>5.5097151982965133</v>
          </cell>
          <cell r="F441">
            <v>4.8298444626359487</v>
          </cell>
          <cell r="G441">
            <v>3.8968019349637193</v>
          </cell>
          <cell r="H441">
            <v>4.6644563850463019</v>
          </cell>
          <cell r="I441">
            <v>3.6185920765311428</v>
          </cell>
          <cell r="K441">
            <v>8.8856330259415657</v>
          </cell>
        </row>
        <row r="443">
          <cell r="B443" t="str">
            <v>Other</v>
          </cell>
          <cell r="D443">
            <v>1.2549019607843137</v>
          </cell>
          <cell r="E443">
            <v>0.69204152249134954</v>
          </cell>
          <cell r="F443">
            <v>0.72506139632791489</v>
          </cell>
          <cell r="G443">
            <v>0.30905670518677775</v>
          </cell>
          <cell r="H443">
            <v>0.37727220761403907</v>
          </cell>
          <cell r="I443">
            <v>0.35354060517833003</v>
          </cell>
          <cell r="K443">
            <v>0.6636214772041712</v>
          </cell>
        </row>
        <row r="446">
          <cell r="B446" t="str">
            <v xml:space="preserve">    Source:  Central Bank of Nicaragua.</v>
          </cell>
        </row>
        <row r="448">
          <cell r="B448" t="str">
            <v>Table 19.  Nicaragua:  Public Sector External Debt and Debt Service</v>
          </cell>
        </row>
        <row r="451">
          <cell r="J451" t="str">
            <v>Jan. -</v>
          </cell>
          <cell r="R451" t="str">
            <v>Jan. -</v>
          </cell>
        </row>
        <row r="452">
          <cell r="D452">
            <v>1990</v>
          </cell>
          <cell r="E452">
            <v>1991</v>
          </cell>
          <cell r="F452">
            <v>1992</v>
          </cell>
          <cell r="G452">
            <v>1993</v>
          </cell>
          <cell r="H452">
            <v>1994</v>
          </cell>
          <cell r="I452">
            <v>1995</v>
          </cell>
          <cell r="J452" t="str">
            <v>Sept.</v>
          </cell>
          <cell r="K452">
            <v>1996</v>
          </cell>
          <cell r="L452">
            <v>1997</v>
          </cell>
          <cell r="M452">
            <v>1998</v>
          </cell>
          <cell r="R452" t="str">
            <v>Sept.</v>
          </cell>
        </row>
        <row r="453">
          <cell r="J453">
            <v>1996</v>
          </cell>
          <cell r="R453">
            <v>1997</v>
          </cell>
        </row>
      </sheetData>
      <sheetData sheetId="11" refreshError="1">
        <row r="1">
          <cell r="B1" t="str">
            <v>1996</v>
          </cell>
          <cell r="C1" t="str">
            <v>1997</v>
          </cell>
          <cell r="D1" t="str">
            <v>1998</v>
          </cell>
          <cell r="E1" t="str">
            <v>1999</v>
          </cell>
          <cell r="F1" t="str">
            <v>2000</v>
          </cell>
          <cell r="G1" t="str">
            <v>2001</v>
          </cell>
          <cell r="H1" t="str">
            <v>2002</v>
          </cell>
          <cell r="I1" t="str">
            <v>2003</v>
          </cell>
          <cell r="J1" t="str">
            <v>2004</v>
          </cell>
          <cell r="K1" t="str">
            <v>2005</v>
          </cell>
          <cell r="L1" t="str">
            <v>2006</v>
          </cell>
          <cell r="M1" t="str">
            <v>2007</v>
          </cell>
          <cell r="N1" t="str">
            <v>2008</v>
          </cell>
          <cell r="O1" t="str">
            <v>2009</v>
          </cell>
          <cell r="P1" t="str">
            <v>2010</v>
          </cell>
          <cell r="Q1" t="str">
            <v>2011</v>
          </cell>
          <cell r="R1" t="str">
            <v>2012</v>
          </cell>
          <cell r="S1" t="str">
            <v>2013</v>
          </cell>
          <cell r="T1" t="str">
            <v>2014</v>
          </cell>
        </row>
        <row r="3">
          <cell r="A3" t="str">
            <v>GDP (in USD)</v>
          </cell>
          <cell r="B3">
            <v>1969.5497630331754</v>
          </cell>
          <cell r="C3">
            <v>1969.5497630331754</v>
          </cell>
          <cell r="D3">
            <v>2017.883597883598</v>
          </cell>
          <cell r="E3">
            <v>2115.3119092627599</v>
          </cell>
          <cell r="F3">
            <v>2302.1940928270042</v>
          </cell>
          <cell r="G3">
            <v>2451.452599388379</v>
          </cell>
          <cell r="H3">
            <v>2619.4638461538461</v>
          </cell>
          <cell r="I3">
            <v>2821.5685792038457</v>
          </cell>
          <cell r="J3">
            <v>3039.2667029323179</v>
          </cell>
          <cell r="K3">
            <v>3273.7613253970608</v>
          </cell>
          <cell r="L3">
            <v>3526.3483804580706</v>
          </cell>
          <cell r="M3">
            <v>3798.4237897523121</v>
          </cell>
          <cell r="N3">
            <v>4091.4911772506512</v>
          </cell>
          <cell r="O3">
            <v>4407.1701790314246</v>
          </cell>
          <cell r="P3">
            <v>4747.2053941945924</v>
          </cell>
          <cell r="Q3">
            <v>5113.4760263836761</v>
          </cell>
          <cell r="R3">
            <v>5481.9019740846197</v>
          </cell>
          <cell r="S3">
            <v>5876.8730113174161</v>
          </cell>
          <cell r="T3">
            <v>6300.3017117828358</v>
          </cell>
        </row>
        <row r="4">
          <cell r="A4" t="str">
            <v>XG&amp;NFS</v>
          </cell>
          <cell r="B4">
            <v>643.98529999999994</v>
          </cell>
          <cell r="C4">
            <v>806.60540000000015</v>
          </cell>
          <cell r="D4">
            <v>866.16560000000004</v>
          </cell>
          <cell r="E4">
            <v>805.77805074000003</v>
          </cell>
          <cell r="F4">
            <v>824.09240102800004</v>
          </cell>
          <cell r="G4">
            <v>933.93037543243656</v>
          </cell>
          <cell r="H4">
            <v>1022.6900479100045</v>
          </cell>
          <cell r="I4">
            <v>1120.6259202571448</v>
          </cell>
          <cell r="J4">
            <v>1222.868553618694</v>
          </cell>
          <cell r="K4">
            <v>1332.5962061713492</v>
          </cell>
          <cell r="L4">
            <v>1449.1730930286719</v>
          </cell>
          <cell r="M4">
            <v>1573.529890910487</v>
          </cell>
          <cell r="N4">
            <v>1699.6061579458988</v>
          </cell>
          <cell r="O4">
            <v>1833.1280835875223</v>
          </cell>
          <cell r="P4">
            <v>1973.3390956367839</v>
          </cell>
          <cell r="Q4">
            <v>2118.087918080103</v>
          </cell>
          <cell r="R4">
            <v>2266.4280635450118</v>
          </cell>
          <cell r="S4">
            <v>2415.0179228071256</v>
          </cell>
          <cell r="T4">
            <v>2574.2236867224001</v>
          </cell>
        </row>
        <row r="5">
          <cell r="A5" t="str">
            <v>IG&amp;NFS</v>
          </cell>
          <cell r="B5">
            <v>1115.0999999999999</v>
          </cell>
          <cell r="C5">
            <v>1297.1000000000001</v>
          </cell>
          <cell r="D5">
            <v>1471.3378600000001</v>
          </cell>
          <cell r="E5">
            <v>1510.3115638000002</v>
          </cell>
          <cell r="F5">
            <v>1632.1912162000001</v>
          </cell>
          <cell r="G5">
            <v>1770.8351662</v>
          </cell>
          <cell r="H5">
            <v>1825.6077882357579</v>
          </cell>
          <cell r="I5">
            <v>1918.7037339030599</v>
          </cell>
          <cell r="J5">
            <v>2018.9549621905239</v>
          </cell>
          <cell r="K5">
            <v>2126.1434154205153</v>
          </cell>
          <cell r="L5">
            <v>2239.5825333457897</v>
          </cell>
          <cell r="M5">
            <v>2359.206753521999</v>
          </cell>
          <cell r="N5">
            <v>2485.2338703844171</v>
          </cell>
          <cell r="O5">
            <v>2616.8950256651324</v>
          </cell>
          <cell r="P5">
            <v>2768.069511258439</v>
          </cell>
          <cell r="Q5">
            <v>2928.1303436280023</v>
          </cell>
          <cell r="R5">
            <v>3084.8817685050012</v>
          </cell>
          <cell r="S5">
            <v>3249.8702168657119</v>
          </cell>
          <cell r="T5">
            <v>3424.2571289059665</v>
          </cell>
        </row>
        <row r="8">
          <cell r="A8" t="str">
            <v>GDP (in Cordobas)</v>
          </cell>
        </row>
        <row r="9">
          <cell r="A9" t="str">
            <v>Budget Revenue (excluding grants)</v>
          </cell>
        </row>
        <row r="10">
          <cell r="A10" t="str">
            <v>Current Expenditure</v>
          </cell>
        </row>
        <row r="11">
          <cell r="A11" t="str">
            <v>Capital Expenditure</v>
          </cell>
        </row>
      </sheetData>
      <sheetData sheetId="12" refreshError="1">
        <row r="1">
          <cell r="A1" t="str">
            <v xml:space="preserve">                         NICARAGUA:   PARIS CLUB CAPACITY OF PAYMENT TABLE</v>
          </cell>
        </row>
        <row r="3">
          <cell r="B3" t="str">
            <v>1998</v>
          </cell>
          <cell r="C3" t="str">
            <v>1999</v>
          </cell>
          <cell r="D3" t="str">
            <v>2000</v>
          </cell>
        </row>
        <row r="5">
          <cell r="A5" t="str">
            <v>Trade balance</v>
          </cell>
          <cell r="B5">
            <v>-637.22144720000006</v>
          </cell>
          <cell r="C5">
            <v>-757.7254044</v>
          </cell>
          <cell r="D5">
            <v>-788.27976478559981</v>
          </cell>
        </row>
        <row r="6">
          <cell r="A6" t="str">
            <v xml:space="preserve">       Exports</v>
          </cell>
          <cell r="B6">
            <v>616.74318700000003</v>
          </cell>
          <cell r="C6">
            <v>601.07098140000005</v>
          </cell>
          <cell r="D6">
            <v>696.71867101440012</v>
          </cell>
        </row>
        <row r="7">
          <cell r="A7" t="str">
            <v xml:space="preserve">       Imports</v>
          </cell>
          <cell r="B7">
            <v>-1253.9646342000001</v>
          </cell>
          <cell r="C7">
            <v>-1358.7963858000001</v>
          </cell>
          <cell r="D7">
            <v>-1484.9984357999999</v>
          </cell>
        </row>
        <row r="8">
          <cell r="A8" t="str">
            <v>Services (net, excluding interest due)</v>
          </cell>
          <cell r="B8">
            <v>160.48793413999999</v>
          </cell>
          <cell r="C8">
            <v>231.62658922799994</v>
          </cell>
          <cell r="D8">
            <v>225.78397401803636</v>
          </cell>
        </row>
        <row r="9">
          <cell r="A9" t="str">
            <v xml:space="preserve">      Services,net</v>
          </cell>
          <cell r="B9">
            <v>-71.512065860000021</v>
          </cell>
          <cell r="C9">
            <v>-53.373410772000057</v>
          </cell>
          <cell r="D9">
            <v>-49.216025981963632</v>
          </cell>
        </row>
        <row r="10">
          <cell r="A10" t="str">
            <v xml:space="preserve">      Private transfers</v>
          </cell>
          <cell r="B10">
            <v>232</v>
          </cell>
          <cell r="C10">
            <v>285</v>
          </cell>
          <cell r="D10">
            <v>275</v>
          </cell>
        </row>
        <row r="11">
          <cell r="A11" t="str">
            <v>Current account balance (exc. int.)</v>
          </cell>
          <cell r="B11">
            <v>-476.73351306000006</v>
          </cell>
          <cell r="C11">
            <v>-526.09881517200006</v>
          </cell>
          <cell r="D11">
            <v>-562.49579076756345</v>
          </cell>
        </row>
        <row r="12">
          <cell r="A12" t="str">
            <v>Capital inflows</v>
          </cell>
          <cell r="B12">
            <v>717.29591306000009</v>
          </cell>
          <cell r="C12">
            <v>577.95237309594017</v>
          </cell>
          <cell r="D12">
            <v>646.15596383967772</v>
          </cell>
        </row>
        <row r="13">
          <cell r="A13" t="str">
            <v xml:space="preserve">      Capital inflows</v>
          </cell>
          <cell r="B13">
            <v>688.33351306000009</v>
          </cell>
          <cell r="C13">
            <v>780.61317309594028</v>
          </cell>
          <cell r="D13">
            <v>727.93196383967779</v>
          </cell>
        </row>
        <row r="14">
          <cell r="A14" t="str">
            <v xml:space="preserve">            Bilateral loans</v>
          </cell>
          <cell r="B14">
            <v>79.000000000000057</v>
          </cell>
          <cell r="C14">
            <v>67.200000000000045</v>
          </cell>
          <cell r="D14">
            <v>144.4</v>
          </cell>
        </row>
        <row r="15">
          <cell r="A15" t="str">
            <v xml:space="preserve">            Multilateral loans</v>
          </cell>
          <cell r="B15">
            <v>188.7</v>
          </cell>
          <cell r="C15">
            <v>263.09999999999997</v>
          </cell>
          <cell r="D15">
            <v>130.4</v>
          </cell>
        </row>
        <row r="16">
          <cell r="A16" t="str">
            <v xml:space="preserve">                 o/w World Bank</v>
          </cell>
          <cell r="B16">
            <v>87.699999999999989</v>
          </cell>
          <cell r="C16">
            <v>109.7</v>
          </cell>
          <cell r="D16">
            <v>89.8</v>
          </cell>
        </row>
        <row r="17">
          <cell r="A17" t="str">
            <v xml:space="preserve">                        o/w BOP support</v>
          </cell>
          <cell r="B17">
            <v>54.699999999999996</v>
          </cell>
          <cell r="C17">
            <v>37.299999999999997</v>
          </cell>
          <cell r="D17">
            <v>30.4</v>
          </cell>
        </row>
        <row r="18">
          <cell r="A18" t="str">
            <v xml:space="preserve">                 o/w IDB</v>
          </cell>
          <cell r="B18">
            <v>98.5</v>
          </cell>
          <cell r="C18">
            <v>150</v>
          </cell>
          <cell r="D18">
            <v>30.7</v>
          </cell>
        </row>
        <row r="19">
          <cell r="A19" t="str">
            <v xml:space="preserve">                 o/w Other</v>
          </cell>
          <cell r="B19">
            <v>2.5</v>
          </cell>
          <cell r="C19">
            <v>3.3999999999999773</v>
          </cell>
          <cell r="D19">
            <v>9.9000000000000092</v>
          </cell>
        </row>
        <row r="20">
          <cell r="A20" t="str">
            <v xml:space="preserve">            Official transfers, net</v>
          </cell>
          <cell r="B20">
            <v>215.5</v>
          </cell>
          <cell r="C20">
            <v>214.60000000000002</v>
          </cell>
          <cell r="D20">
            <v>217</v>
          </cell>
        </row>
        <row r="21">
          <cell r="A21" t="str">
            <v xml:space="preserve">            Direct investment</v>
          </cell>
          <cell r="B21">
            <v>184</v>
          </cell>
          <cell r="C21">
            <v>190</v>
          </cell>
          <cell r="D21">
            <v>195</v>
          </cell>
        </row>
        <row r="22">
          <cell r="A22" t="str">
            <v xml:space="preserve">            Private capital</v>
          </cell>
          <cell r="B22">
            <v>21.133513060000098</v>
          </cell>
          <cell r="C22">
            <v>45.713173095940192</v>
          </cell>
          <cell r="D22">
            <v>41.131963839677894</v>
          </cell>
        </row>
        <row r="23">
          <cell r="A23" t="str">
            <v xml:space="preserve">      Gross IMF disbursements</v>
          </cell>
          <cell r="B23">
            <v>44.990400000000001</v>
          </cell>
          <cell r="C23">
            <v>44.553600000000003</v>
          </cell>
          <cell r="D23">
            <v>44.419200000000004</v>
          </cell>
        </row>
        <row r="24">
          <cell r="A24" t="str">
            <v xml:space="preserve">      Change in Central Bank reserves</v>
          </cell>
          <cell r="B24">
            <v>-16.02800000000002</v>
          </cell>
          <cell r="C24">
            <v>-247.21440000000001</v>
          </cell>
          <cell r="D24">
            <v>-126.19520000000011</v>
          </cell>
        </row>
        <row r="26">
          <cell r="A26" t="str">
            <v>Amount available for debt service</v>
          </cell>
          <cell r="B26">
            <v>240.56240000000003</v>
          </cell>
          <cell r="C26">
            <v>51.853557923940116</v>
          </cell>
          <cell r="D26">
            <v>83.660173072114276</v>
          </cell>
        </row>
      </sheetData>
      <sheetData sheetId="13" refreshError="1">
        <row r="1">
          <cell r="B1" t="str">
            <v>Table 9.  Nicaragua: External Inserts for the Selected Economic Indicator Table</v>
          </cell>
        </row>
        <row r="2">
          <cell r="L2" t="str">
            <v>Prog.</v>
          </cell>
          <cell r="M2" t="str">
            <v>Proj.</v>
          </cell>
          <cell r="N2" t="str">
            <v>Prog.</v>
          </cell>
          <cell r="O2" t="str">
            <v>Proj.</v>
          </cell>
          <cell r="P2" t="str">
            <v>Prog.</v>
          </cell>
          <cell r="Q2" t="str">
            <v>Proj.</v>
          </cell>
        </row>
        <row r="3"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1998</v>
          </cell>
          <cell r="N3">
            <v>1999</v>
          </cell>
          <cell r="O3">
            <v>1999</v>
          </cell>
          <cell r="P3">
            <v>2000</v>
          </cell>
          <cell r="Q3">
            <v>2000</v>
          </cell>
        </row>
        <row r="6">
          <cell r="H6" t="str">
            <v>(In millions of U.S. dollars)</v>
          </cell>
        </row>
        <row r="8">
          <cell r="B8" t="str">
            <v>Trade balance</v>
          </cell>
          <cell r="H8">
            <v>-432.49970000000002</v>
          </cell>
          <cell r="I8">
            <v>-370.71470000000011</v>
          </cell>
          <cell r="J8">
            <v>-379.79459999999995</v>
          </cell>
          <cell r="K8">
            <v>-530.67226000000016</v>
          </cell>
          <cell r="L8">
            <v>-432.76827878047834</v>
          </cell>
          <cell r="M8">
            <v>-637.22144720000006</v>
          </cell>
          <cell r="N8">
            <v>-412.4168859294607</v>
          </cell>
          <cell r="O8">
            <v>-757.7254044</v>
          </cell>
          <cell r="P8">
            <v>-427.90355594767016</v>
          </cell>
          <cell r="Q8">
            <v>-788.27976478559981</v>
          </cell>
        </row>
        <row r="9">
          <cell r="B9" t="str">
            <v>Merchandise exports (f.o.b.)</v>
          </cell>
          <cell r="H9">
            <v>351.20030000000003</v>
          </cell>
          <cell r="I9">
            <v>526.38529999999992</v>
          </cell>
          <cell r="J9">
            <v>669.9054000000001</v>
          </cell>
          <cell r="K9">
            <v>703.56560000000002</v>
          </cell>
          <cell r="L9">
            <v>923.931196701727</v>
          </cell>
          <cell r="M9">
            <v>616.74318700000003</v>
          </cell>
          <cell r="N9">
            <v>1006.8529695093814</v>
          </cell>
          <cell r="O9">
            <v>601.07098140000005</v>
          </cell>
          <cell r="P9">
            <v>1087.2652826559893</v>
          </cell>
          <cell r="Q9">
            <v>696.71867101440012</v>
          </cell>
        </row>
        <row r="10">
          <cell r="B10" t="str">
            <v>Merchandise imports (f.o.b.)</v>
          </cell>
          <cell r="H10">
            <v>-783.7</v>
          </cell>
          <cell r="I10">
            <v>-897.1</v>
          </cell>
          <cell r="J10">
            <v>-1049.7</v>
          </cell>
          <cell r="K10">
            <v>-1234.2378600000002</v>
          </cell>
          <cell r="L10">
            <v>-1356.6994754822053</v>
          </cell>
          <cell r="M10">
            <v>-1253.9646342000001</v>
          </cell>
          <cell r="N10">
            <v>-1419.2698554388421</v>
          </cell>
          <cell r="O10">
            <v>-1358.7963858000001</v>
          </cell>
          <cell r="P10">
            <v>-1515.1688386036594</v>
          </cell>
          <cell r="Q10">
            <v>-1484.9984357999999</v>
          </cell>
        </row>
        <row r="11">
          <cell r="B11" t="str">
            <v>Services and transfers (net)</v>
          </cell>
        </row>
        <row r="12">
          <cell r="B12" t="str">
            <v xml:space="preserve"> Of which: Nonfactor services (net)</v>
          </cell>
          <cell r="H12">
            <v>-67.279799999999966</v>
          </cell>
          <cell r="I12">
            <v>-100.4</v>
          </cell>
          <cell r="J12">
            <v>-110.70000000000002</v>
          </cell>
          <cell r="K12">
            <v>-74.500000000000028</v>
          </cell>
          <cell r="L12">
            <v>-101.56341355877996</v>
          </cell>
          <cell r="M12">
            <v>-67.312065860000018</v>
          </cell>
          <cell r="N12">
            <v>-88.412898077771615</v>
          </cell>
          <cell r="O12">
            <v>-50.373410772000057</v>
          </cell>
          <cell r="P12">
            <v>-93.877880630732363</v>
          </cell>
          <cell r="Q12">
            <v>-48.625025981963631</v>
          </cell>
        </row>
        <row r="13">
          <cell r="B13" t="str">
            <v xml:space="preserve">  Of which: Official interest obligations</v>
          </cell>
          <cell r="H13">
            <v>-538.32372999999995</v>
          </cell>
          <cell r="I13">
            <v>-336.4</v>
          </cell>
          <cell r="J13">
            <v>-288.8</v>
          </cell>
          <cell r="K13">
            <v>-211.20500000000001</v>
          </cell>
          <cell r="L13">
            <v>-154.81901501419583</v>
          </cell>
          <cell r="M13">
            <v>-184.3</v>
          </cell>
          <cell r="N13">
            <v>-164.50918452199167</v>
          </cell>
          <cell r="O13">
            <v>-181.79999999999998</v>
          </cell>
          <cell r="P13">
            <v>-161.15201533339169</v>
          </cell>
          <cell r="Q13">
            <v>-178.9</v>
          </cell>
        </row>
        <row r="14">
          <cell r="B14" t="str">
            <v xml:space="preserve"> Other current transactions (net)</v>
          </cell>
          <cell r="H14">
            <v>76.7</v>
          </cell>
          <cell r="I14">
            <v>112.2</v>
          </cell>
          <cell r="J14">
            <v>140.5</v>
          </cell>
          <cell r="K14">
            <v>171.6</v>
          </cell>
          <cell r="L14">
            <v>198.40346283449875</v>
          </cell>
          <cell r="M14">
            <v>227.8</v>
          </cell>
          <cell r="N14">
            <v>233.87036590159221</v>
          </cell>
          <cell r="O14">
            <v>282</v>
          </cell>
          <cell r="P14">
            <v>263.15419378346843</v>
          </cell>
          <cell r="Q14">
            <v>274.40899999999999</v>
          </cell>
        </row>
        <row r="15">
          <cell r="B15" t="str">
            <v>Balance on current account</v>
          </cell>
          <cell r="H15">
            <v>-961.40322999999989</v>
          </cell>
          <cell r="I15">
            <v>-695.31470000000002</v>
          </cell>
          <cell r="J15">
            <v>-638.79459999999995</v>
          </cell>
          <cell r="K15">
            <v>-644.77726000000018</v>
          </cell>
          <cell r="L15">
            <v>-490.74724451895543</v>
          </cell>
          <cell r="M15">
            <v>-661.03351306000013</v>
          </cell>
          <cell r="N15">
            <v>-431.46860262763175</v>
          </cell>
          <cell r="O15">
            <v>-707.89881517200001</v>
          </cell>
          <cell r="P15">
            <v>-419.77925812832569</v>
          </cell>
          <cell r="Q15">
            <v>-741.39579076756343</v>
          </cell>
        </row>
        <row r="16">
          <cell r="B16" t="str">
            <v>Official capital (net)</v>
          </cell>
          <cell r="H16">
            <v>-436.92999999999995</v>
          </cell>
          <cell r="I16">
            <v>-139.48000000000002</v>
          </cell>
          <cell r="J16">
            <v>11.299999999999955</v>
          </cell>
          <cell r="K16">
            <v>163</v>
          </cell>
          <cell r="L16">
            <v>324.94189999999998</v>
          </cell>
          <cell r="M16">
            <v>300.10000000000002</v>
          </cell>
          <cell r="N16">
            <v>170.30799999999999</v>
          </cell>
          <cell r="O16">
            <v>370.75200000000007</v>
          </cell>
          <cell r="P16">
            <v>182.93199999999999</v>
          </cell>
          <cell r="Q16">
            <v>328.78800000000001</v>
          </cell>
        </row>
        <row r="17">
          <cell r="B17" t="str">
            <v>Private capital, including errors and omissions</v>
          </cell>
          <cell r="H17">
            <v>151.43322999999975</v>
          </cell>
          <cell r="I17">
            <v>159.79470000000049</v>
          </cell>
          <cell r="J17">
            <v>94.394599999999173</v>
          </cell>
          <cell r="K17">
            <v>359.0722600000002</v>
          </cell>
          <cell r="L17">
            <v>167.51111875611099</v>
          </cell>
          <cell r="M17">
            <v>205.1335130600001</v>
          </cell>
          <cell r="N17">
            <v>224.01135443286199</v>
          </cell>
          <cell r="O17">
            <v>235.71317309594019</v>
          </cell>
          <cell r="P17">
            <v>214.28803239381699</v>
          </cell>
          <cell r="Q17">
            <v>236.13196383967789</v>
          </cell>
        </row>
        <row r="18">
          <cell r="B18" t="str">
            <v>Overall balance</v>
          </cell>
          <cell r="H18">
            <v>-1246.9000000000001</v>
          </cell>
          <cell r="I18">
            <v>-674.99999999999955</v>
          </cell>
          <cell r="J18">
            <v>-533.10000000000082</v>
          </cell>
          <cell r="K18">
            <v>-122.70499999999998</v>
          </cell>
          <cell r="L18">
            <v>1.7057742371557651</v>
          </cell>
          <cell r="M18">
            <v>-155.80000000000001</v>
          </cell>
          <cell r="N18">
            <v>-37.14924819476937</v>
          </cell>
          <cell r="O18">
            <v>-101.43364207605975</v>
          </cell>
          <cell r="P18">
            <v>-22.559225734508402</v>
          </cell>
          <cell r="Q18">
            <v>-176.47582692788558</v>
          </cell>
        </row>
        <row r="19">
          <cell r="B19" t="str">
            <v>Change in arrears</v>
          </cell>
          <cell r="H19">
            <v>1272.8000000000002</v>
          </cell>
          <cell r="I19">
            <v>-1109.2000000000003</v>
          </cell>
          <cell r="J19">
            <v>-3201.5</v>
          </cell>
          <cell r="K19">
            <v>-176.69499999999999</v>
          </cell>
          <cell r="L19">
            <v>-1570</v>
          </cell>
          <cell r="M19">
            <v>9.6000000000000227</v>
          </cell>
          <cell r="N19">
            <v>0</v>
          </cell>
          <cell r="O19">
            <v>-1980.7</v>
          </cell>
          <cell r="P19">
            <v>0</v>
          </cell>
          <cell r="Q19">
            <v>0</v>
          </cell>
        </row>
        <row r="20">
          <cell r="B20" t="str">
            <v>Change in reserves (increase -)</v>
          </cell>
          <cell r="H20">
            <v>-69</v>
          </cell>
          <cell r="I20">
            <v>62.6</v>
          </cell>
          <cell r="J20">
            <v>2</v>
          </cell>
          <cell r="K20">
            <v>-58</v>
          </cell>
          <cell r="L20">
            <v>-103</v>
          </cell>
          <cell r="M20">
            <v>10</v>
          </cell>
          <cell r="N20">
            <v>-60</v>
          </cell>
          <cell r="O20">
            <v>-120</v>
          </cell>
          <cell r="P20">
            <v>-60</v>
          </cell>
          <cell r="Q20">
            <v>-59.6</v>
          </cell>
        </row>
        <row r="21">
          <cell r="B21" t="str">
            <v>Exceptional financing</v>
          </cell>
          <cell r="H21">
            <v>43.100000000000009</v>
          </cell>
          <cell r="I21">
            <v>1721.6</v>
          </cell>
          <cell r="J21">
            <v>3732.6000000000008</v>
          </cell>
          <cell r="K21">
            <v>357.4</v>
          </cell>
          <cell r="L21">
            <v>0</v>
          </cell>
          <cell r="M21">
            <v>136.19999999999999</v>
          </cell>
          <cell r="N21">
            <v>0</v>
          </cell>
          <cell r="O21">
            <v>98.1</v>
          </cell>
          <cell r="P21">
            <v>0</v>
          </cell>
          <cell r="Q21">
            <v>104.8</v>
          </cell>
        </row>
        <row r="24">
          <cell r="H24" t="str">
            <v>Annual percentage change</v>
          </cell>
        </row>
        <row r="26">
          <cell r="B26" t="str">
            <v>Merchandise exports</v>
          </cell>
          <cell r="D26" t="str">
            <v>...</v>
          </cell>
          <cell r="E26">
            <v>-17.604355716878406</v>
          </cell>
          <cell r="F26">
            <v>-18.09838472834069</v>
          </cell>
          <cell r="G26">
            <v>19.654773644105795</v>
          </cell>
          <cell r="H26">
            <v>31.560428215342373</v>
          </cell>
          <cell r="I26">
            <v>49.881791103253569</v>
          </cell>
          <cell r="J26">
            <v>27.265218082647856</v>
          </cell>
          <cell r="K26">
            <v>5.0246198940924858</v>
          </cell>
          <cell r="L26">
            <v>16.780305969181608</v>
          </cell>
          <cell r="M26">
            <v>-12.340343672288689</v>
          </cell>
          <cell r="N26">
            <v>9</v>
          </cell>
          <cell r="O26">
            <v>-2.5411234254947623</v>
          </cell>
          <cell r="P26">
            <v>8</v>
          </cell>
          <cell r="Q26">
            <v>15.912877609166841</v>
          </cell>
        </row>
        <row r="27">
          <cell r="B27" t="str">
            <v xml:space="preserve">     Export Volume</v>
          </cell>
          <cell r="E27">
            <v>-16.152055876448358</v>
          </cell>
          <cell r="F27">
            <v>-5.9913089463651819</v>
          </cell>
          <cell r="G27">
            <v>9.711450231423191</v>
          </cell>
          <cell r="H27">
            <v>5.2007781101909956</v>
          </cell>
          <cell r="I27">
            <v>27.716196417521299</v>
          </cell>
          <cell r="J27">
            <v>34.235839393380218</v>
          </cell>
          <cell r="K27">
            <v>4.3165484356023853</v>
          </cell>
          <cell r="L27">
            <v>17.312107193222847</v>
          </cell>
          <cell r="M27">
            <v>-8.2683755791887812</v>
          </cell>
          <cell r="N27">
            <v>13</v>
          </cell>
          <cell r="O27">
            <v>0.71613558142145095</v>
          </cell>
          <cell r="P27">
            <v>6.8</v>
          </cell>
          <cell r="Q27">
            <v>13.220230217143358</v>
          </cell>
        </row>
        <row r="28">
          <cell r="B28" t="str">
            <v>Merchandise imports</v>
          </cell>
          <cell r="D28" t="str">
            <v>...</v>
          </cell>
          <cell r="E28">
            <v>17.853366231935162</v>
          </cell>
          <cell r="F28">
            <v>15.283385673695204</v>
          </cell>
          <cell r="G28">
            <v>-13.127513296147352</v>
          </cell>
          <cell r="H28">
            <v>17.022547409287746</v>
          </cell>
          <cell r="I28">
            <v>14.469822636212815</v>
          </cell>
          <cell r="J28">
            <v>17.010366737264505</v>
          </cell>
          <cell r="K28">
            <v>17.580057159188357</v>
          </cell>
          <cell r="L28">
            <v>9.8780526802889401</v>
          </cell>
          <cell r="M28">
            <v>1.5982959881006842</v>
          </cell>
          <cell r="N28">
            <v>4.5999999999999996</v>
          </cell>
          <cell r="O28">
            <v>8.3600245765208747</v>
          </cell>
          <cell r="P28">
            <v>6.8</v>
          </cell>
          <cell r="Q28">
            <v>9.2877822842969628</v>
          </cell>
        </row>
        <row r="29">
          <cell r="B29" t="str">
            <v xml:space="preserve">     Import Volume</v>
          </cell>
          <cell r="E29">
            <v>21.243830299192766</v>
          </cell>
          <cell r="F29">
            <v>14.050671799974147</v>
          </cell>
          <cell r="G29">
            <v>-10.8495677555276</v>
          </cell>
          <cell r="H29">
            <v>16.028645524140739</v>
          </cell>
          <cell r="I29">
            <v>6.3413046655184768</v>
          </cell>
          <cell r="J29">
            <v>14.804928359416692</v>
          </cell>
          <cell r="K29">
            <v>24.743421217138749</v>
          </cell>
          <cell r="L29">
            <v>8.3609986985098139</v>
          </cell>
          <cell r="M29">
            <v>9.9660959514621172</v>
          </cell>
          <cell r="N29">
            <v>3.1</v>
          </cell>
          <cell r="O29">
            <v>6.6785695142571155</v>
          </cell>
          <cell r="P29">
            <v>5.2</v>
          </cell>
          <cell r="Q29">
            <v>7.3169300114259483</v>
          </cell>
        </row>
        <row r="30">
          <cell r="B30" t="str">
            <v>Terms of trade (deterioration -)</v>
          </cell>
          <cell r="D30" t="str">
            <v>...</v>
          </cell>
          <cell r="E30">
            <v>1.0835490999616892</v>
          </cell>
          <cell r="F30">
            <v>-12.687465842439416</v>
          </cell>
          <cell r="G30">
            <v>11.749476610976984</v>
          </cell>
          <cell r="H30">
            <v>24.046804489664385</v>
          </cell>
          <cell r="I30">
            <v>9.4115734540051399</v>
          </cell>
          <cell r="J30">
            <v>-6.8504550292327053</v>
          </cell>
          <cell r="K30">
            <v>6.8124540763298214</v>
          </cell>
          <cell r="L30">
            <v>-1.8277334196850292</v>
          </cell>
          <cell r="M30">
            <v>3.0754015207766328</v>
          </cell>
          <cell r="N30">
            <v>-5</v>
          </cell>
          <cell r="O30">
            <v>-4.7356440479295436</v>
          </cell>
          <cell r="P30">
            <v>-0.4</v>
          </cell>
          <cell r="Q30">
            <v>0.53199043274747559</v>
          </cell>
        </row>
        <row r="31">
          <cell r="B31" t="str">
            <v>Nominal effective exchange rate</v>
          </cell>
        </row>
        <row r="32">
          <cell r="B32" t="str">
            <v xml:space="preserve">     End of Period (depreciation -)</v>
          </cell>
          <cell r="D32" t="str">
            <v>...</v>
          </cell>
          <cell r="E32">
            <v>-95.600000000000009</v>
          </cell>
          <cell r="F32">
            <v>17.200000000000003</v>
          </cell>
          <cell r="G32">
            <v>-2.8000000000000003</v>
          </cell>
          <cell r="H32">
            <v>-4.7</v>
          </cell>
          <cell r="I32">
            <v>-10.6</v>
          </cell>
          <cell r="J32">
            <v>-7.4</v>
          </cell>
          <cell r="K32">
            <v>-2.2999999999999998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</row>
        <row r="33">
          <cell r="B33" t="str">
            <v>Real effective exchange rate</v>
          </cell>
        </row>
        <row r="34">
          <cell r="B34" t="str">
            <v xml:space="preserve">     End of Period (depreciation -)</v>
          </cell>
          <cell r="D34" t="str">
            <v>...</v>
          </cell>
          <cell r="E34">
            <v>-62.2</v>
          </cell>
          <cell r="F34">
            <v>0.3</v>
          </cell>
          <cell r="G34">
            <v>-6.8000000000000007</v>
          </cell>
          <cell r="H34">
            <v>-7.8</v>
          </cell>
          <cell r="I34">
            <v>-5.7</v>
          </cell>
          <cell r="J34">
            <v>-0.3</v>
          </cell>
          <cell r="K34">
            <v>0.1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  <cell r="Q34" t="str">
            <v>...</v>
          </cell>
        </row>
        <row r="37">
          <cell r="H37" t="str">
            <v>In percent of XG&amp;S</v>
          </cell>
        </row>
        <row r="39">
          <cell r="B39" t="str">
            <v>Debt service payments, before debt relief</v>
          </cell>
          <cell r="D39">
            <v>174.00102459016392</v>
          </cell>
          <cell r="E39">
            <v>321.61621930325526</v>
          </cell>
          <cell r="F39">
            <v>401.81053992887172</v>
          </cell>
          <cell r="G39">
            <v>269.76050409225883</v>
          </cell>
          <cell r="H39">
            <v>344.27936760810627</v>
          </cell>
          <cell r="I39">
            <v>141.27341105456912</v>
          </cell>
          <cell r="J39">
            <v>92.845894659272034</v>
          </cell>
          <cell r="K39">
            <v>51.36488911589192</v>
          </cell>
          <cell r="L39">
            <v>30.066547493901677</v>
          </cell>
          <cell r="M39">
            <v>45.595682292734566</v>
          </cell>
          <cell r="N39">
            <v>28.3</v>
          </cell>
          <cell r="O39">
            <v>43.514537878600812</v>
          </cell>
          <cell r="P39">
            <v>25.6</v>
          </cell>
          <cell r="Q39">
            <v>37.176218820298729</v>
          </cell>
        </row>
        <row r="40">
          <cell r="B40" t="str">
            <v xml:space="preserve"> Interest obligations, before debt relief</v>
          </cell>
          <cell r="G40">
            <v>114.14329638082637</v>
          </cell>
          <cell r="H40">
            <v>118.91393268349941</v>
          </cell>
          <cell r="I40">
            <v>52.237217215983044</v>
          </cell>
          <cell r="J40">
            <v>35.80437224942952</v>
          </cell>
          <cell r="K40">
            <v>24.383905340964823</v>
          </cell>
          <cell r="L40">
            <v>14.197005691238489</v>
          </cell>
          <cell r="M40">
            <v>22.872303338462117</v>
          </cell>
          <cell r="N40">
            <v>13.8</v>
          </cell>
          <cell r="O40">
            <v>22.060632979167952</v>
          </cell>
          <cell r="P40">
            <v>12.5</v>
          </cell>
          <cell r="Q40">
            <v>19.155603533846318</v>
          </cell>
        </row>
        <row r="43">
          <cell r="H43" t="str">
            <v>In millions of dollars</v>
          </cell>
        </row>
        <row r="45">
          <cell r="B45" t="str">
            <v>Adjusted Gross International Reserves (in months of imports)</v>
          </cell>
          <cell r="G45">
            <v>1.2218739115290842</v>
          </cell>
          <cell r="H45">
            <v>1.7776754950603673</v>
          </cell>
          <cell r="I45">
            <v>1.5444627957816868</v>
          </cell>
          <cell r="J45">
            <v>1.3691842203390263</v>
          </cell>
          <cell r="K45">
            <v>0.16249586109285008</v>
          </cell>
          <cell r="L45">
            <v>1.8</v>
          </cell>
          <cell r="M45">
            <v>0.69067603334469008</v>
          </cell>
          <cell r="N45">
            <v>2.4</v>
          </cell>
          <cell r="O45">
            <v>2.4566415749591144</v>
          </cell>
          <cell r="P45">
            <v>3</v>
          </cell>
          <cell r="Q45">
            <v>3.4536214527464</v>
          </cell>
        </row>
        <row r="46">
          <cell r="B46" t="str">
            <v>External Public debt</v>
          </cell>
          <cell r="H46">
            <v>11695</v>
          </cell>
          <cell r="I46">
            <v>10344</v>
          </cell>
          <cell r="J46">
            <v>6094</v>
          </cell>
          <cell r="K46">
            <v>6001</v>
          </cell>
          <cell r="L46">
            <v>6104</v>
          </cell>
          <cell r="M46" t="str">
            <v>...</v>
          </cell>
          <cell r="N46">
            <v>6175</v>
          </cell>
          <cell r="O46" t="str">
            <v>...</v>
          </cell>
          <cell r="P46">
            <v>6242</v>
          </cell>
          <cell r="Q46" t="str">
            <v>...</v>
          </cell>
        </row>
        <row r="47">
          <cell r="B47" t="str">
            <v>Stock of external arrears</v>
          </cell>
        </row>
        <row r="49">
          <cell r="H49" t="str">
            <v>In percent of GDP</v>
          </cell>
        </row>
        <row r="51">
          <cell r="B51" t="str">
            <v>Exports of goods and nonfactor services</v>
          </cell>
          <cell r="D51">
            <v>24.961636828644501</v>
          </cell>
          <cell r="E51">
            <v>20.109655728886494</v>
          </cell>
          <cell r="F51">
            <v>16.754783211631381</v>
          </cell>
          <cell r="G51">
            <v>19.963965440578399</v>
          </cell>
          <cell r="H51">
            <v>24.710795353748679</v>
          </cell>
          <cell r="I51">
            <v>34.127107566505224</v>
          </cell>
          <cell r="J51">
            <v>40.953796402574753</v>
          </cell>
          <cell r="K51">
            <v>42.924458125753837</v>
          </cell>
          <cell r="L51">
            <v>51.634591372990869</v>
          </cell>
          <cell r="M51">
            <v>38.092635285206441</v>
          </cell>
          <cell r="N51">
            <v>53.593882134739843</v>
          </cell>
          <cell r="O51">
            <v>35.795956717795534</v>
          </cell>
          <cell r="P51">
            <v>54.663572712649056</v>
          </cell>
          <cell r="Q51">
            <v>38.097019524890911</v>
          </cell>
        </row>
        <row r="52">
          <cell r="B52" t="str">
            <v>Imports of goods and nonfactor services</v>
          </cell>
          <cell r="D52">
            <v>-46.361892583120209</v>
          </cell>
          <cell r="E52">
            <v>-48.38491124260355</v>
          </cell>
          <cell r="F52">
            <v>-49.852657580550805</v>
          </cell>
          <cell r="G52">
            <v>-47.638102123813823</v>
          </cell>
          <cell r="H52">
            <v>-51.991424384696614</v>
          </cell>
          <cell r="I52">
            <v>-59.093177511054954</v>
          </cell>
          <cell r="J52">
            <v>-65.857691150815143</v>
          </cell>
          <cell r="K52">
            <v>-72.914902601080286</v>
          </cell>
          <cell r="L52">
            <v>-76.934801879429926</v>
          </cell>
          <cell r="M52">
            <v>-71.399000647917802</v>
          </cell>
          <cell r="N52">
            <v>-76.051341395866459</v>
          </cell>
          <cell r="O52">
            <v>-70.897202859022769</v>
          </cell>
          <cell r="P52">
            <v>-76.754701041561034</v>
          </cell>
          <cell r="Q52">
            <v>-72.23615772305007</v>
          </cell>
        </row>
        <row r="53">
          <cell r="B53" t="str">
            <v>Current account of the balance of payments</v>
          </cell>
          <cell r="D53">
            <v>-35.562659846547334</v>
          </cell>
          <cell r="E53">
            <v>-48.425107584722966</v>
          </cell>
          <cell r="F53">
            <v>-59.001971788260278</v>
          </cell>
          <cell r="G53">
            <v>-48.503707401717136</v>
          </cell>
          <cell r="H53">
            <v>-52.478512757696357</v>
          </cell>
          <cell r="I53">
            <v>-36.847237909735384</v>
          </cell>
          <cell r="J53">
            <v>-32.43353440413884</v>
          </cell>
          <cell r="K53">
            <v>-31.953144407152976</v>
          </cell>
          <cell r="L53">
            <v>-23.236519131830406</v>
          </cell>
          <cell r="M53">
            <v>-31.249931046357471</v>
          </cell>
          <cell r="N53">
            <v>-19.347269023092569</v>
          </cell>
          <cell r="O53">
            <v>-30.748876360060851</v>
          </cell>
          <cell r="P53">
            <v>-17.772570680051196</v>
          </cell>
          <cell r="Q53">
            <v>-30.243121606860225</v>
          </cell>
        </row>
        <row r="54">
          <cell r="B54" t="str">
            <v>External public debt (end of year)</v>
          </cell>
          <cell r="H54">
            <v>638.3754366014133</v>
          </cell>
          <cell r="I54">
            <v>548.16592966940402</v>
          </cell>
          <cell r="J54">
            <v>309.41081633880765</v>
          </cell>
          <cell r="K54">
            <v>297.39079133672448</v>
          </cell>
          <cell r="L54">
            <v>278.7</v>
          </cell>
          <cell r="M54" t="str">
            <v>...</v>
          </cell>
          <cell r="N54">
            <v>273.5</v>
          </cell>
          <cell r="O54" t="str">
            <v>...</v>
          </cell>
          <cell r="P54">
            <v>261.2</v>
          </cell>
          <cell r="Q54" t="str">
            <v>...</v>
          </cell>
        </row>
        <row r="55">
          <cell r="B55" t="str">
            <v>Debt service payments (accrued)</v>
          </cell>
          <cell r="H55">
            <v>85.07416997481927</v>
          </cell>
          <cell r="I55">
            <v>48.212528953463888</v>
          </cell>
          <cell r="J55">
            <v>38.023918666907299</v>
          </cell>
          <cell r="K55">
            <v>22.048100319890921</v>
          </cell>
          <cell r="L55" t="str">
            <v>...</v>
          </cell>
          <cell r="M55">
            <v>17.368596961572834</v>
          </cell>
          <cell r="N55" t="str">
            <v>...</v>
          </cell>
          <cell r="O55">
            <v>15.57644514497269</v>
          </cell>
          <cell r="P55" t="str">
            <v>...</v>
          </cell>
          <cell r="Q55">
            <v>14.163031342585377</v>
          </cell>
        </row>
        <row r="56">
          <cell r="B56" t="str">
            <v xml:space="preserve">  Of which: interest payments</v>
          </cell>
          <cell r="D56">
            <v>14.916879795396421</v>
          </cell>
          <cell r="E56">
            <v>21.418908015061859</v>
          </cell>
          <cell r="F56">
            <v>26.527052501570925</v>
          </cell>
          <cell r="G56">
            <v>22.787528242205152</v>
          </cell>
          <cell r="H56">
            <v>29.384578552514007</v>
          </cell>
          <cell r="I56">
            <v>17.827051309047519</v>
          </cell>
          <cell r="J56">
            <v>14.663249714251339</v>
          </cell>
          <cell r="K56">
            <v>10.466659237505899</v>
          </cell>
          <cell r="L56" t="str">
            <v>...</v>
          </cell>
          <cell r="M56">
            <v>8.7126630920464709</v>
          </cell>
          <cell r="N56" t="str">
            <v>...</v>
          </cell>
          <cell r="O56">
            <v>7.8968146328946887</v>
          </cell>
          <cell r="P56" t="str">
            <v>...</v>
          </cell>
          <cell r="Q56">
            <v>7.297714018400125</v>
          </cell>
        </row>
        <row r="58">
          <cell r="B58" t="str">
            <v>Memorandum item:</v>
          </cell>
        </row>
        <row r="59">
          <cell r="B59" t="str">
            <v xml:space="preserve">    Current account, excluding interest not actual paid (in % of GDP)</v>
          </cell>
          <cell r="D59">
            <v>-21.413043478260889</v>
          </cell>
          <cell r="E59">
            <v>-28.298224852071009</v>
          </cell>
          <cell r="F59">
            <v>-35.714285714285708</v>
          </cell>
          <cell r="G59">
            <v>-31.518149335743338</v>
          </cell>
          <cell r="H59">
            <v>-29.121941127122081</v>
          </cell>
          <cell r="I59">
            <v>-25.181097729353546</v>
          </cell>
          <cell r="J59">
            <v>-22.192615195813026</v>
          </cell>
          <cell r="K59">
            <v>-27.358974550317271</v>
          </cell>
          <cell r="L59" t="str">
            <v>...</v>
          </cell>
          <cell r="M59">
            <v>-26.862871171469177</v>
          </cell>
          <cell r="N59" t="str">
            <v>...</v>
          </cell>
          <cell r="O59">
            <v>-25.98385674934277</v>
          </cell>
          <cell r="P59" t="str">
            <v>...</v>
          </cell>
          <cell r="Q59">
            <v>-25.739669244471326</v>
          </cell>
        </row>
        <row r="60">
          <cell r="B60" t="str">
            <v xml:space="preserve">    </v>
          </cell>
        </row>
        <row r="73">
          <cell r="D73" t="str">
            <v>(In percent of GDP)</v>
          </cell>
        </row>
        <row r="74">
          <cell r="B74" t="str">
            <v>In percent of GDP</v>
          </cell>
        </row>
        <row r="75">
          <cell r="B75" t="str">
            <v>External Savings</v>
          </cell>
          <cell r="D75">
            <v>-20.645780051150911</v>
          </cell>
          <cell r="E75">
            <v>-28.815034965034965</v>
          </cell>
          <cell r="F75">
            <v>-36.039305757188359</v>
          </cell>
          <cell r="G75">
            <v>-30.976115896972438</v>
          </cell>
          <cell r="H75">
            <v>-29.5</v>
          </cell>
          <cell r="I75">
            <v>-22.3</v>
          </cell>
          <cell r="J75">
            <v>-24</v>
          </cell>
          <cell r="K75">
            <v>-27.358974550317271</v>
          </cell>
          <cell r="M75">
            <v>-26.862871171469177</v>
          </cell>
          <cell r="O75">
            <v>-25.98385674934277</v>
          </cell>
          <cell r="Q75">
            <v>-25.739669244471326</v>
          </cell>
        </row>
        <row r="77">
          <cell r="B77" t="str">
            <v>External current account deficit (-)</v>
          </cell>
        </row>
        <row r="78">
          <cell r="B78" t="str">
            <v xml:space="preserve">   excluding interest obligations</v>
          </cell>
          <cell r="D78">
            <v>-20.645780051150911</v>
          </cell>
          <cell r="E78">
            <v>-27.00619956966111</v>
          </cell>
          <cell r="F78">
            <v>-32.474919286689342</v>
          </cell>
          <cell r="G78">
            <v>-25.716179159511981</v>
          </cell>
          <cell r="H78">
            <v>-23.093934205182354</v>
          </cell>
          <cell r="I78">
            <v>-19.020186600687865</v>
          </cell>
          <cell r="J78">
            <v>-17.770284689887504</v>
          </cell>
          <cell r="K78">
            <v>-21.486485169647075</v>
          </cell>
          <cell r="M78">
            <v>-22.537267954310998</v>
          </cell>
          <cell r="O78">
            <v>-22.852061727166163</v>
          </cell>
          <cell r="Q78">
            <v>-22.9454075884601</v>
          </cell>
        </row>
        <row r="79">
          <cell r="B79" t="str">
            <v>External current account deficit (-)</v>
          </cell>
        </row>
        <row r="80">
          <cell r="B80" t="str">
            <v xml:space="preserve">   including interest paid</v>
          </cell>
          <cell r="D80">
            <v>-21.413043478260889</v>
          </cell>
          <cell r="E80">
            <v>-28.298224852071009</v>
          </cell>
          <cell r="F80">
            <v>-35.714285714285708</v>
          </cell>
          <cell r="G80">
            <v>-31.518149335743338</v>
          </cell>
          <cell r="H80">
            <v>-29.508313017261635</v>
          </cell>
          <cell r="I80">
            <v>-25.181097729353546</v>
          </cell>
          <cell r="J80">
            <v>-22.192615195813026</v>
          </cell>
          <cell r="K80">
            <v>-27.358974550317271</v>
          </cell>
          <cell r="M80">
            <v>-26.862871171469177</v>
          </cell>
          <cell r="O80">
            <v>-25.98385674934277</v>
          </cell>
          <cell r="Q80">
            <v>-25.739669244471326</v>
          </cell>
        </row>
        <row r="81">
          <cell r="B81" t="str">
            <v>Trade Balance (deficit -)</v>
          </cell>
          <cell r="D81">
            <v>-15.14066496163683</v>
          </cell>
          <cell r="E81">
            <v>-22.756871974179667</v>
          </cell>
          <cell r="F81">
            <v>-29.674329917011544</v>
          </cell>
          <cell r="G81">
            <v>-22.275926109353822</v>
          </cell>
          <cell r="H81">
            <v>-23.608138932661845</v>
          </cell>
          <cell r="I81">
            <v>-18.822306851952121</v>
          </cell>
          <cell r="J81">
            <v>-19.283320844612884</v>
          </cell>
          <cell r="K81">
            <v>-26.298457480727887</v>
          </cell>
          <cell r="M81">
            <v>-30.124231060661309</v>
          </cell>
          <cell r="O81">
            <v>-32.913185155016308</v>
          </cell>
          <cell r="Q81">
            <v>-32.155619283940887</v>
          </cell>
        </row>
        <row r="82">
          <cell r="B82" t="str">
            <v>Outstanding external debt (end of year)</v>
          </cell>
          <cell r="D82">
            <v>685.10230179028133</v>
          </cell>
          <cell r="E82">
            <v>592.20696611081212</v>
          </cell>
          <cell r="F82">
            <v>582.99386795519047</v>
          </cell>
          <cell r="G82">
            <v>607.70244916403067</v>
          </cell>
          <cell r="H82">
            <v>638.3754366014133</v>
          </cell>
          <cell r="I82">
            <v>548.16592966940402</v>
          </cell>
          <cell r="J82">
            <v>309.98962882752812</v>
          </cell>
          <cell r="K82">
            <v>291.7188610202266</v>
          </cell>
          <cell r="M82">
            <v>288.53942729359613</v>
          </cell>
          <cell r="O82">
            <v>268.21115594461719</v>
          </cell>
          <cell r="Q82">
            <v>254.63885847588594</v>
          </cell>
        </row>
        <row r="84">
          <cell r="D84" t="str">
            <v>(In percent of exports of goods and nonfactor services)</v>
          </cell>
        </row>
        <row r="104">
          <cell r="D104" t="str">
            <v>(In millions of U.S. dollars)</v>
          </cell>
        </row>
        <row r="106">
          <cell r="B106" t="str">
            <v>External current account deficit (-)</v>
          </cell>
          <cell r="D106">
            <v>-556.20000000000027</v>
          </cell>
          <cell r="E106">
            <v>-843.30000000000007</v>
          </cell>
          <cell r="F106">
            <v>-1089.2</v>
          </cell>
          <cell r="G106">
            <v>-876.95020000000011</v>
          </cell>
          <cell r="H106">
            <v>-961.40322999999989</v>
          </cell>
          <cell r="I106">
            <v>-695.31470000000002</v>
          </cell>
          <cell r="J106">
            <v>-638.79459999999995</v>
          </cell>
          <cell r="K106">
            <v>-644.77726000000018</v>
          </cell>
          <cell r="M106">
            <v>-661.03351306000013</v>
          </cell>
          <cell r="O106">
            <v>-707.89881517200001</v>
          </cell>
          <cell r="Q106">
            <v>-741.39579076756343</v>
          </cell>
        </row>
        <row r="107">
          <cell r="B107" t="str">
            <v>External current account deficit (-)</v>
          </cell>
        </row>
        <row r="108">
          <cell r="B108" t="str">
            <v xml:space="preserve">   excluding interest obligations</v>
          </cell>
          <cell r="D108">
            <v>-322.90000000000026</v>
          </cell>
          <cell r="E108">
            <v>-470.30000000000007</v>
          </cell>
          <cell r="F108">
            <v>-599.5</v>
          </cell>
          <cell r="G108">
            <v>-464.95020000000011</v>
          </cell>
          <cell r="H108">
            <v>-423.07949999999994</v>
          </cell>
          <cell r="I108">
            <v>-358.91470000000004</v>
          </cell>
          <cell r="J108">
            <v>-349.99459999999993</v>
          </cell>
          <cell r="K108">
            <v>-433.57226000000014</v>
          </cell>
          <cell r="M108">
            <v>-476.73351306000012</v>
          </cell>
          <cell r="O108">
            <v>-526.09881517200006</v>
          </cell>
          <cell r="Q108">
            <v>-562.49579076756345</v>
          </cell>
        </row>
        <row r="109">
          <cell r="B109" t="str">
            <v>External current account deficit (-)</v>
          </cell>
        </row>
        <row r="110">
          <cell r="B110" t="str">
            <v xml:space="preserve">   including interest paid</v>
          </cell>
          <cell r="D110">
            <v>-334.90000000000026</v>
          </cell>
          <cell r="E110">
            <v>-492.80000000000007</v>
          </cell>
          <cell r="F110">
            <v>-659.3</v>
          </cell>
          <cell r="G110">
            <v>-569.85020000000009</v>
          </cell>
          <cell r="H110">
            <v>-533.51222799999994</v>
          </cell>
          <cell r="I110">
            <v>-475.17231702000004</v>
          </cell>
          <cell r="J110">
            <v>-437.0945999999999</v>
          </cell>
          <cell r="K110">
            <v>-552.07226000000014</v>
          </cell>
          <cell r="M110">
            <v>-568.23351306000018</v>
          </cell>
          <cell r="O110">
            <v>-598.19881517200008</v>
          </cell>
          <cell r="Q110">
            <v>-630.99579076756345</v>
          </cell>
        </row>
        <row r="111">
          <cell r="B111" t="str">
            <v xml:space="preserve">        in millions of cordobas</v>
          </cell>
          <cell r="D111">
            <v>-334.90000000000026</v>
          </cell>
          <cell r="E111">
            <v>-2104.2559999999999</v>
          </cell>
          <cell r="F111">
            <v>-3296.5</v>
          </cell>
          <cell r="G111">
            <v>-3487.4832240000005</v>
          </cell>
          <cell r="H111">
            <v>-3585.2021721599995</v>
          </cell>
          <cell r="I111">
            <v>-3587.550993501</v>
          </cell>
          <cell r="J111">
            <v>-3689.0784239999989</v>
          </cell>
          <cell r="K111">
            <v>-5217.0828570000012</v>
          </cell>
          <cell r="M111">
            <v>-6011.9105681748015</v>
          </cell>
          <cell r="O111">
            <v>-7088.6559597882006</v>
          </cell>
          <cell r="Q111">
            <v>-8253.4249432397301</v>
          </cell>
        </row>
        <row r="112">
          <cell r="B112" t="str">
            <v>memo:</v>
          </cell>
        </row>
        <row r="113">
          <cell r="B113" t="str">
            <v xml:space="preserve">      Investment</v>
          </cell>
          <cell r="I113">
            <v>3442</v>
          </cell>
          <cell r="J113">
            <v>4404</v>
          </cell>
          <cell r="K113">
            <v>6642</v>
          </cell>
          <cell r="M113">
            <v>8141</v>
          </cell>
          <cell r="O113">
            <v>9759</v>
          </cell>
        </row>
        <row r="114">
          <cell r="B114" t="str">
            <v xml:space="preserve">      Public savings</v>
          </cell>
          <cell r="I114">
            <v>558</v>
          </cell>
          <cell r="J114">
            <v>483</v>
          </cell>
          <cell r="K114">
            <v>705</v>
          </cell>
        </row>
        <row r="115">
          <cell r="B115" t="str">
            <v xml:space="preserve">      Private savings</v>
          </cell>
          <cell r="I115">
            <v>-703.55099350099999</v>
          </cell>
          <cell r="J115">
            <v>231.9215760000011</v>
          </cell>
          <cell r="K115">
            <v>719.91714299999876</v>
          </cell>
        </row>
        <row r="116">
          <cell r="B116" t="str">
            <v xml:space="preserve">           (% of GDP)</v>
          </cell>
          <cell r="I116">
            <v>-4.9382395837790405</v>
          </cell>
          <cell r="J116">
            <v>1.3951848402815441</v>
          </cell>
          <cell r="K116">
            <v>3.7753271959725145</v>
          </cell>
        </row>
        <row r="118">
          <cell r="B118" t="str">
            <v>Overall balance of payments (deficit -)</v>
          </cell>
          <cell r="D118">
            <v>-791.09999999999991</v>
          </cell>
          <cell r="E118">
            <v>-826.19999999999982</v>
          </cell>
          <cell r="F118">
            <v>-1152.0999999999999</v>
          </cell>
          <cell r="G118">
            <v>-971.4</v>
          </cell>
          <cell r="H118">
            <v>-1246.9000000000001</v>
          </cell>
          <cell r="I118">
            <v>-674.99999999999955</v>
          </cell>
          <cell r="J118">
            <v>-533.10000000000082</v>
          </cell>
          <cell r="K118">
            <v>-122.70499999999998</v>
          </cell>
          <cell r="M118">
            <v>-155.80000000000001</v>
          </cell>
          <cell r="O118">
            <v>-101.43364207605975</v>
          </cell>
          <cell r="Q118">
            <v>-176.47582692788558</v>
          </cell>
        </row>
        <row r="119">
          <cell r="B119" t="str">
            <v xml:space="preserve">    Change in net international</v>
          </cell>
        </row>
        <row r="120">
          <cell r="B120" t="str">
            <v xml:space="preserve">    reserves (increase -)</v>
          </cell>
          <cell r="D120">
            <v>197.8</v>
          </cell>
          <cell r="E120">
            <v>-15.800000000000182</v>
          </cell>
          <cell r="F120">
            <v>5</v>
          </cell>
          <cell r="G120">
            <v>100</v>
          </cell>
          <cell r="H120">
            <v>-69</v>
          </cell>
          <cell r="I120">
            <v>62.6</v>
          </cell>
          <cell r="J120">
            <v>2</v>
          </cell>
          <cell r="K120">
            <v>-58</v>
          </cell>
          <cell r="M120">
            <v>10</v>
          </cell>
          <cell r="O120">
            <v>-120</v>
          </cell>
          <cell r="Q120">
            <v>-59.6</v>
          </cell>
        </row>
        <row r="122">
          <cell r="B122" t="str">
            <v xml:space="preserve">   Change in external arrears</v>
          </cell>
          <cell r="D122">
            <v>593.29999999999995</v>
          </cell>
          <cell r="E122">
            <v>-1183.5</v>
          </cell>
          <cell r="F122">
            <v>1081.0999999999999</v>
          </cell>
          <cell r="G122">
            <v>779.4</v>
          </cell>
          <cell r="H122">
            <v>1272.8000000000002</v>
          </cell>
          <cell r="J122" t="str">
            <v>...</v>
          </cell>
          <cell r="K122" t="str">
            <v>...</v>
          </cell>
          <cell r="M122" t="str">
            <v>...</v>
          </cell>
          <cell r="O122" t="str">
            <v>...</v>
          </cell>
          <cell r="Q122" t="str">
            <v>...</v>
          </cell>
        </row>
        <row r="124">
          <cell r="B124" t="str">
            <v xml:space="preserve">    Exceptional financing</v>
          </cell>
          <cell r="D124" t="str">
            <v>...</v>
          </cell>
          <cell r="E124">
            <v>2025.5</v>
          </cell>
          <cell r="F124">
            <v>66</v>
          </cell>
          <cell r="G124">
            <v>92</v>
          </cell>
          <cell r="H124">
            <v>43.100000000000009</v>
          </cell>
          <cell r="I124">
            <v>1721.6</v>
          </cell>
          <cell r="J124">
            <v>3732.6000000000008</v>
          </cell>
          <cell r="K124">
            <v>357.4</v>
          </cell>
          <cell r="M124" t="str">
            <v>...</v>
          </cell>
          <cell r="O124" t="str">
            <v>...</v>
          </cell>
          <cell r="Q124" t="str">
            <v>...</v>
          </cell>
        </row>
        <row r="125">
          <cell r="B125" t="str">
            <v>Gross reserves at end of year</v>
          </cell>
        </row>
        <row r="126">
          <cell r="B126" t="str">
            <v xml:space="preserve">    (in months of g&amp;nfs)</v>
          </cell>
          <cell r="D126">
            <v>1.234588332643773</v>
          </cell>
          <cell r="E126">
            <v>2.3925943508188934</v>
          </cell>
          <cell r="F126">
            <v>2.3353254373573833</v>
          </cell>
          <cell r="G126">
            <v>1.2218739115290842</v>
          </cell>
          <cell r="H126">
            <v>1.7587774564877909</v>
          </cell>
          <cell r="I126">
            <v>1.129943502824859</v>
          </cell>
          <cell r="J126">
            <v>0.96214632642047615</v>
          </cell>
          <cell r="K126">
            <v>1.3212465014663592</v>
          </cell>
          <cell r="M126">
            <v>1.3858968243172236</v>
          </cell>
          <cell r="O126">
            <v>2.9874617334066742</v>
          </cell>
          <cell r="Q126">
            <v>3.5301146709292177</v>
          </cell>
        </row>
        <row r="128">
          <cell r="B128" t="str">
            <v>Sources: Data provided by the Nicaraguan authorities; and staff estimates.</v>
          </cell>
        </row>
        <row r="133">
          <cell r="B133" t="str">
            <v>Table 10.  Nicaragua: External Inserts for the Basic Data Table</v>
          </cell>
        </row>
        <row r="135">
          <cell r="I135" t="str">
            <v>Projections</v>
          </cell>
        </row>
        <row r="136">
          <cell r="D136">
            <v>1990</v>
          </cell>
          <cell r="E136">
            <v>1991</v>
          </cell>
          <cell r="F136">
            <v>1992</v>
          </cell>
          <cell r="G136">
            <v>1993</v>
          </cell>
          <cell r="H136">
            <v>1994</v>
          </cell>
          <cell r="I136">
            <v>1995</v>
          </cell>
          <cell r="J136">
            <v>1996</v>
          </cell>
          <cell r="K136">
            <v>1997</v>
          </cell>
          <cell r="M136">
            <v>1998</v>
          </cell>
          <cell r="O136">
            <v>1999</v>
          </cell>
          <cell r="Q136">
            <v>2000</v>
          </cell>
        </row>
        <row r="141">
          <cell r="B141" t="str">
            <v>Ratios to GDP</v>
          </cell>
        </row>
        <row r="143">
          <cell r="B143" t="str">
            <v>Exports of goods and nonfactor services</v>
          </cell>
          <cell r="D143">
            <v>24.961636828644501</v>
          </cell>
          <cell r="E143">
            <v>20.109655728886494</v>
          </cell>
          <cell r="F143">
            <v>16.754783211631381</v>
          </cell>
          <cell r="G143">
            <v>19.963965440578399</v>
          </cell>
          <cell r="H143">
            <v>24.710795353748679</v>
          </cell>
          <cell r="I143">
            <v>34.127107566505224</v>
          </cell>
          <cell r="J143">
            <v>40.953796402574753</v>
          </cell>
          <cell r="K143">
            <v>42.924458125753837</v>
          </cell>
          <cell r="M143">
            <v>38.092635285206441</v>
          </cell>
          <cell r="O143">
            <v>35.795956717795534</v>
          </cell>
          <cell r="Q143">
            <v>38.097019524890911</v>
          </cell>
        </row>
        <row r="144">
          <cell r="B144" t="str">
            <v>Imports of goods and nonfactor services</v>
          </cell>
          <cell r="D144">
            <v>-46.361892583120209</v>
          </cell>
          <cell r="E144">
            <v>-48.38491124260355</v>
          </cell>
          <cell r="F144">
            <v>-49.852657580550805</v>
          </cell>
          <cell r="G144">
            <v>-47.638102123813823</v>
          </cell>
          <cell r="H144">
            <v>-51.991424384696614</v>
          </cell>
          <cell r="I144">
            <v>-59.093177511054954</v>
          </cell>
          <cell r="J144">
            <v>-65.857691150815143</v>
          </cell>
          <cell r="K144">
            <v>-72.914902601080286</v>
          </cell>
          <cell r="M144">
            <v>-71.399000647917802</v>
          </cell>
          <cell r="O144">
            <v>-70.897202859022769</v>
          </cell>
          <cell r="Q144">
            <v>-72.23615772305007</v>
          </cell>
        </row>
        <row r="145">
          <cell r="B145" t="str">
            <v>Current account of the balance of payments</v>
          </cell>
          <cell r="D145">
            <v>-35.562659846547334</v>
          </cell>
          <cell r="E145">
            <v>-48.425107584722966</v>
          </cell>
          <cell r="F145">
            <v>-59.001971788260278</v>
          </cell>
          <cell r="G145">
            <v>-48.503707401717136</v>
          </cell>
          <cell r="H145">
            <v>-52.478512757696357</v>
          </cell>
          <cell r="I145">
            <v>-36.847237909735384</v>
          </cell>
          <cell r="J145">
            <v>-32.43353440413884</v>
          </cell>
          <cell r="K145">
            <v>-31.953144407152976</v>
          </cell>
          <cell r="M145">
            <v>-31.249931046357471</v>
          </cell>
          <cell r="O145">
            <v>-30.748876360060851</v>
          </cell>
          <cell r="Q145">
            <v>-30.243121606860225</v>
          </cell>
        </row>
        <row r="146">
          <cell r="B146" t="str">
            <v>Total external debt</v>
          </cell>
          <cell r="D146">
            <v>685.10230179028133</v>
          </cell>
          <cell r="E146">
            <v>592.20696611081212</v>
          </cell>
          <cell r="F146">
            <v>582.99386795519047</v>
          </cell>
          <cell r="G146">
            <v>607.70244916403067</v>
          </cell>
          <cell r="H146">
            <v>638.3754366014133</v>
          </cell>
          <cell r="I146">
            <v>548.16592966940402</v>
          </cell>
          <cell r="J146">
            <v>309.98962882752812</v>
          </cell>
          <cell r="K146">
            <v>291.7188610202266</v>
          </cell>
          <cell r="M146">
            <v>288.53942729359613</v>
          </cell>
          <cell r="O146">
            <v>268.21115594461719</v>
          </cell>
          <cell r="Q146">
            <v>254.63885847588594</v>
          </cell>
        </row>
        <row r="147">
          <cell r="B147" t="str">
            <v>Debt service payments (accrued, in percent of</v>
          </cell>
        </row>
        <row r="148">
          <cell r="B148" t="str">
            <v xml:space="preserve">    exports of g&amp;nfs)</v>
          </cell>
          <cell r="D148">
            <v>174.00102459016392</v>
          </cell>
          <cell r="E148">
            <v>321.61621930325526</v>
          </cell>
          <cell r="F148">
            <v>401.81053992887172</v>
          </cell>
          <cell r="G148">
            <v>269.76050409225883</v>
          </cell>
          <cell r="H148">
            <v>344.27936760810627</v>
          </cell>
          <cell r="I148">
            <v>141.27341105456912</v>
          </cell>
          <cell r="J148">
            <v>92.845894659272034</v>
          </cell>
          <cell r="K148">
            <v>51.36488911589192</v>
          </cell>
          <cell r="M148">
            <v>45.595682292734566</v>
          </cell>
          <cell r="O148">
            <v>43.514537878600812</v>
          </cell>
          <cell r="Q148">
            <v>37.176218820298729</v>
          </cell>
        </row>
        <row r="152">
          <cell r="B152" t="str">
            <v>Annual changes in selected indicators</v>
          </cell>
        </row>
        <row r="154">
          <cell r="B154" t="str">
            <v>Merchandise exports (in U.S. dollars)</v>
          </cell>
          <cell r="D154" t="str">
            <v>...</v>
          </cell>
          <cell r="E154">
            <v>-17.604355716878406</v>
          </cell>
          <cell r="F154">
            <v>-18.09838472834069</v>
          </cell>
          <cell r="G154">
            <v>19.654773644105795</v>
          </cell>
          <cell r="H154">
            <v>31.560428215342373</v>
          </cell>
          <cell r="I154">
            <v>49.881791103253569</v>
          </cell>
          <cell r="J154">
            <v>27.265218082647856</v>
          </cell>
          <cell r="K154">
            <v>5.0246198940924858</v>
          </cell>
          <cell r="M154">
            <v>-12.340343672288689</v>
          </cell>
          <cell r="O154">
            <v>-2.5411234254947623</v>
          </cell>
          <cell r="Q154">
            <v>15.912877609166841</v>
          </cell>
        </row>
        <row r="155">
          <cell r="B155" t="str">
            <v>Merchandise imports (in U.S. dollars)</v>
          </cell>
          <cell r="D155" t="str">
            <v>...</v>
          </cell>
          <cell r="E155">
            <v>17.853366231935162</v>
          </cell>
          <cell r="F155">
            <v>15.283385673695204</v>
          </cell>
          <cell r="G155">
            <v>-13.127513296147352</v>
          </cell>
          <cell r="H155">
            <v>17.022547409287746</v>
          </cell>
          <cell r="I155">
            <v>14.469822636212815</v>
          </cell>
          <cell r="J155">
            <v>17.010366737264505</v>
          </cell>
          <cell r="K155">
            <v>17.580057159188357</v>
          </cell>
          <cell r="M155">
            <v>1.5982959881006842</v>
          </cell>
          <cell r="O155">
            <v>8.3600245765208747</v>
          </cell>
          <cell r="Q155">
            <v>9.2877822842969628</v>
          </cell>
        </row>
        <row r="157">
          <cell r="B157" t="str">
            <v>Terms of trade (deterioration -)</v>
          </cell>
          <cell r="D157" t="str">
            <v>...</v>
          </cell>
          <cell r="E157">
            <v>1.0835490999616892</v>
          </cell>
          <cell r="F157">
            <v>-12.687465842439416</v>
          </cell>
          <cell r="G157">
            <v>11.749476610976984</v>
          </cell>
          <cell r="H157">
            <v>24.046804489664385</v>
          </cell>
          <cell r="I157">
            <v>9.4115734540051399</v>
          </cell>
          <cell r="J157">
            <v>-6.8504550292327053</v>
          </cell>
          <cell r="K157">
            <v>6.8124540763298214</v>
          </cell>
          <cell r="M157">
            <v>3.0754015207766328</v>
          </cell>
          <cell r="O157">
            <v>-4.7356440479295436</v>
          </cell>
          <cell r="Q157">
            <v>0.53199043274747559</v>
          </cell>
        </row>
        <row r="158">
          <cell r="B158" t="str">
            <v>Nominal Effective Exchange Rate   (depreciation -)</v>
          </cell>
          <cell r="E158">
            <v>-95.600000000000009</v>
          </cell>
          <cell r="F158">
            <v>17.200000000000003</v>
          </cell>
          <cell r="G158">
            <v>-2.8000000000000003</v>
          </cell>
          <cell r="H158">
            <v>-4.7</v>
          </cell>
        </row>
        <row r="161">
          <cell r="B161" t="str">
            <v>Balance of Payments (in millions of US dollars)</v>
          </cell>
        </row>
        <row r="163">
          <cell r="B163" t="str">
            <v xml:space="preserve">Merchandise exports </v>
          </cell>
          <cell r="D163">
            <v>330.59999999999997</v>
          </cell>
          <cell r="E163">
            <v>272.39999999999998</v>
          </cell>
          <cell r="F163">
            <v>223.09999999999997</v>
          </cell>
          <cell r="G163">
            <v>266.94979999999998</v>
          </cell>
          <cell r="H163">
            <v>351.20030000000003</v>
          </cell>
          <cell r="I163">
            <v>526.38529999999992</v>
          </cell>
          <cell r="J163">
            <v>669.9054000000001</v>
          </cell>
          <cell r="K163">
            <v>703.56560000000002</v>
          </cell>
          <cell r="M163">
            <v>616.74318700000003</v>
          </cell>
          <cell r="O163">
            <v>601.07098140000005</v>
          </cell>
          <cell r="Q163">
            <v>696.71867101440012</v>
          </cell>
        </row>
        <row r="164">
          <cell r="B164" t="str">
            <v xml:space="preserve">Merchandise imports </v>
          </cell>
          <cell r="D164">
            <v>-567.4</v>
          </cell>
          <cell r="E164">
            <v>-668.7</v>
          </cell>
          <cell r="F164">
            <v>-770.9</v>
          </cell>
          <cell r="G164">
            <v>-669.7</v>
          </cell>
          <cell r="H164">
            <v>-783.7</v>
          </cell>
          <cell r="I164">
            <v>-897.1</v>
          </cell>
          <cell r="J164">
            <v>-1049.7</v>
          </cell>
          <cell r="K164">
            <v>-1234.2378600000002</v>
          </cell>
          <cell r="M164">
            <v>-1253.9646342000001</v>
          </cell>
          <cell r="O164">
            <v>-1358.7963858000001</v>
          </cell>
          <cell r="Q164">
            <v>-1484.9984357999999</v>
          </cell>
        </row>
        <row r="165">
          <cell r="B165" t="str">
            <v>Official interest due</v>
          </cell>
          <cell r="D165">
            <v>-233.3</v>
          </cell>
          <cell r="E165">
            <v>-373</v>
          </cell>
          <cell r="F165">
            <v>-489.7</v>
          </cell>
          <cell r="G165">
            <v>-412</v>
          </cell>
          <cell r="H165">
            <v>-538.32372999999995</v>
          </cell>
          <cell r="I165">
            <v>-336.4</v>
          </cell>
          <cell r="J165">
            <v>-288.8</v>
          </cell>
          <cell r="K165">
            <v>-211.20500000000001</v>
          </cell>
          <cell r="M165">
            <v>-184.3</v>
          </cell>
          <cell r="O165">
            <v>-181.79999999999998</v>
          </cell>
          <cell r="Q165">
            <v>-178.9</v>
          </cell>
        </row>
        <row r="166">
          <cell r="B166" t="str">
            <v>Other current transactions (net)</v>
          </cell>
          <cell r="D166">
            <v>11.799999999999999</v>
          </cell>
          <cell r="E166">
            <v>22.1</v>
          </cell>
          <cell r="F166">
            <v>11.5</v>
          </cell>
          <cell r="G166">
            <v>35.4</v>
          </cell>
          <cell r="H166">
            <v>76.7</v>
          </cell>
          <cell r="I166">
            <v>112.2</v>
          </cell>
          <cell r="J166">
            <v>140.5</v>
          </cell>
          <cell r="K166">
            <v>171.6</v>
          </cell>
          <cell r="M166">
            <v>227.8</v>
          </cell>
          <cell r="O166">
            <v>282</v>
          </cell>
          <cell r="Q166">
            <v>274.40899999999999</v>
          </cell>
        </row>
        <row r="168">
          <cell r="B168" t="str">
            <v>Balance on current account</v>
          </cell>
          <cell r="D168">
            <v>-556.20000000000027</v>
          </cell>
          <cell r="E168">
            <v>-843.30000000000007</v>
          </cell>
          <cell r="F168">
            <v>-1089.2</v>
          </cell>
          <cell r="G168">
            <v>-876.95020000000011</v>
          </cell>
          <cell r="H168">
            <v>-961.40322999999989</v>
          </cell>
          <cell r="I168">
            <v>-695.31470000000002</v>
          </cell>
          <cell r="J168">
            <v>-638.79459999999995</v>
          </cell>
          <cell r="K168">
            <v>-644.77726000000018</v>
          </cell>
          <cell r="M168">
            <v>-661.03351306000013</v>
          </cell>
          <cell r="O168">
            <v>-707.89881517200001</v>
          </cell>
          <cell r="Q168">
            <v>-741.39579076756343</v>
          </cell>
        </row>
        <row r="170">
          <cell r="B170" t="str">
            <v>Official capital  1/</v>
          </cell>
          <cell r="D170">
            <v>-225.2</v>
          </cell>
          <cell r="E170">
            <v>-407.89999999999992</v>
          </cell>
          <cell r="F170">
            <v>-348.8</v>
          </cell>
          <cell r="G170">
            <v>-404.70000000000005</v>
          </cell>
          <cell r="H170">
            <v>-682.32999999999993</v>
          </cell>
          <cell r="I170">
            <v>-316.48</v>
          </cell>
          <cell r="J170">
            <v>-235.40000000000003</v>
          </cell>
          <cell r="K170">
            <v>-29</v>
          </cell>
          <cell r="M170">
            <v>84.600000000000051</v>
          </cell>
          <cell r="O170">
            <v>156.15199999999999</v>
          </cell>
          <cell r="Q170">
            <v>111.78800000000001</v>
          </cell>
        </row>
        <row r="171">
          <cell r="B171" t="str">
            <v>Private capital,including errors and omissions</v>
          </cell>
          <cell r="D171">
            <v>-211.29999999999961</v>
          </cell>
          <cell r="E171">
            <v>-57.499999999999886</v>
          </cell>
          <cell r="F171">
            <v>-24.999999999999773</v>
          </cell>
          <cell r="G171">
            <v>67.550200000000245</v>
          </cell>
          <cell r="H171">
            <v>151.43322999999975</v>
          </cell>
          <cell r="I171">
            <v>159.79470000000049</v>
          </cell>
          <cell r="J171">
            <v>94.394599999999173</v>
          </cell>
          <cell r="K171">
            <v>359.0722600000002</v>
          </cell>
          <cell r="M171">
            <v>205.1335130600001</v>
          </cell>
          <cell r="O171">
            <v>235.71317309594019</v>
          </cell>
          <cell r="Q171">
            <v>236.13196383967789</v>
          </cell>
        </row>
        <row r="173">
          <cell r="B173" t="str">
            <v>Overall balance</v>
          </cell>
          <cell r="D173">
            <v>-791.09999999999991</v>
          </cell>
          <cell r="E173">
            <v>-826.19999999999982</v>
          </cell>
          <cell r="F173">
            <v>-1152.0999999999999</v>
          </cell>
          <cell r="G173">
            <v>-971.4</v>
          </cell>
          <cell r="H173">
            <v>-1246.9000000000001</v>
          </cell>
          <cell r="I173">
            <v>-674.99999999999955</v>
          </cell>
          <cell r="J173">
            <v>-533.10000000000082</v>
          </cell>
          <cell r="K173">
            <v>-122.70499999999998</v>
          </cell>
          <cell r="M173">
            <v>-155.80000000000001</v>
          </cell>
          <cell r="O173">
            <v>-101.43364207605975</v>
          </cell>
          <cell r="Q173">
            <v>-176.47582692788558</v>
          </cell>
        </row>
        <row r="174">
          <cell r="B174" t="str">
            <v>Change in arrears</v>
          </cell>
          <cell r="D174">
            <v>593.29999999999995</v>
          </cell>
          <cell r="E174">
            <v>-1183.5</v>
          </cell>
          <cell r="F174">
            <v>1081.0999999999999</v>
          </cell>
          <cell r="G174">
            <v>779.4</v>
          </cell>
          <cell r="H174">
            <v>1272.8000000000002</v>
          </cell>
          <cell r="I174" t="str">
            <v>...</v>
          </cell>
          <cell r="J174" t="str">
            <v>...</v>
          </cell>
          <cell r="K174" t="str">
            <v>...</v>
          </cell>
          <cell r="M174" t="str">
            <v>...</v>
          </cell>
          <cell r="O174" t="str">
            <v>...</v>
          </cell>
          <cell r="Q174" t="str">
            <v>...</v>
          </cell>
        </row>
        <row r="175">
          <cell r="B175" t="str">
            <v>Changes in reserves</v>
          </cell>
          <cell r="D175">
            <v>197.8</v>
          </cell>
          <cell r="E175">
            <v>-15.800000000000182</v>
          </cell>
          <cell r="F175">
            <v>5</v>
          </cell>
          <cell r="G175">
            <v>100</v>
          </cell>
          <cell r="H175">
            <v>-69</v>
          </cell>
          <cell r="I175">
            <v>62.6</v>
          </cell>
          <cell r="J175">
            <v>2</v>
          </cell>
          <cell r="K175">
            <v>-58</v>
          </cell>
          <cell r="M175">
            <v>10</v>
          </cell>
          <cell r="O175">
            <v>-120</v>
          </cell>
          <cell r="Q175">
            <v>-59.6</v>
          </cell>
        </row>
        <row r="176">
          <cell r="B176" t="str">
            <v>Exceptional financing need</v>
          </cell>
          <cell r="D176" t="str">
            <v>...</v>
          </cell>
          <cell r="E176">
            <v>2025.5</v>
          </cell>
          <cell r="F176">
            <v>66</v>
          </cell>
          <cell r="G176">
            <v>92</v>
          </cell>
          <cell r="H176">
            <v>43.100000000000009</v>
          </cell>
          <cell r="I176">
            <v>1721.6</v>
          </cell>
          <cell r="J176">
            <v>3732.6000000000008</v>
          </cell>
          <cell r="K176">
            <v>357.4</v>
          </cell>
          <cell r="M176" t="str">
            <v>...</v>
          </cell>
          <cell r="O176" t="str">
            <v>...</v>
          </cell>
          <cell r="Q176" t="str">
            <v>...</v>
          </cell>
        </row>
        <row r="178">
          <cell r="B178" t="str">
            <v>External public debt (end of year)</v>
          </cell>
          <cell r="D178">
            <v>10715</v>
          </cell>
          <cell r="E178">
            <v>10313</v>
          </cell>
          <cell r="F178">
            <v>10762.3</v>
          </cell>
          <cell r="G178">
            <v>10987.3</v>
          </cell>
          <cell r="H178">
            <v>11695</v>
          </cell>
          <cell r="I178">
            <v>10344</v>
          </cell>
          <cell r="J178">
            <v>6105.4</v>
          </cell>
          <cell r="K178">
            <v>5886.547048460001</v>
          </cell>
          <cell r="M178">
            <v>6103.5088684600005</v>
          </cell>
          <cell r="O178">
            <v>6174.741388460001</v>
          </cell>
          <cell r="Q178">
            <v>6242.350915160001</v>
          </cell>
        </row>
        <row r="180">
          <cell r="B180" t="str">
            <v>Source: Nicaraguan authorities and staff estimates.</v>
          </cell>
        </row>
        <row r="182">
          <cell r="B182" t="str">
            <v>1/   Disbursements plus amortization.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  <sheetName val="BCC"/>
      <sheetName val="ipc"/>
      <sheetName val="SNF_Córd"/>
      <sheetName val="J(Priv_Cap)"/>
      <sheetName val="J(Priv.Cap)"/>
      <sheetName val="Balance Sheet"/>
      <sheetName val="External"/>
      <sheetName val="E"/>
      <sheetName val="1987 Indices M"/>
      <sheetName val="Transformations-M"/>
      <sheetName val="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9"/>
    </sheetNames>
    <sheetDataSet>
      <sheetData sheetId="0">
        <row r="333">
          <cell r="R333">
            <v>2246.4239184701996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12"/>
    </sheetNames>
    <sheetDataSet>
      <sheetData sheetId="0">
        <row r="347">
          <cell r="E347">
            <v>2690.4984606297994</v>
          </cell>
          <cell r="J347">
            <v>1433.7765499487002</v>
          </cell>
          <cell r="K347">
            <v>4183.1198250799989</v>
          </cell>
          <cell r="L347">
            <v>2700.7814870270004</v>
          </cell>
          <cell r="M347">
            <v>2807.6490446417993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  <sheetName val="CONTENT"/>
      <sheetName val="Summary BOP"/>
      <sheetName val="PIB EN CORR"/>
      <sheetName val="Time series"/>
      <sheetName val="Tab_2"/>
      <sheetName val="Tab_3"/>
      <sheetName val="Tab_12"/>
      <sheetName val="Tab_13"/>
      <sheetName val="Tab_14"/>
      <sheetName val="Tab_15"/>
      <sheetName val="Tab_18"/>
      <sheetName val="Tab_19"/>
      <sheetName val="Tab_20"/>
      <sheetName val="Programa"/>
      <sheetName val="#REF"/>
      <sheetName val="forecast"/>
      <sheetName val="PRIVATE"/>
      <sheetName val="Time_series"/>
      <sheetName val="Summary_BOP"/>
      <sheetName val="PIB_EN_CO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  <sheetName val="prog2003mensualizaciónenero"/>
      <sheetName val="Afiliado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  <sheetName val="Daily-Monitoring"/>
      <sheetName val="Exp"/>
      <sheetName val="Imp"/>
      <sheetName val="Trade"/>
      <sheetName val="Caratula"/>
      <sheetName val="Constants"/>
      <sheetName val="C"/>
      <sheetName val="A"/>
      <sheetName val="M"/>
      <sheetName val="Q"/>
      <sheetName val="NPV_base"/>
      <sheetName val="Datos Modelo 900"/>
      <sheetName val="Data"/>
      <sheetName val="NPV-DP"/>
      <sheetName val="Scheduled Repayment"/>
      <sheetName val="NPV"/>
      <sheetName val="FSUOUT"/>
      <sheetName val="CHARTS"/>
      <sheetName val="MEMO ESTAT"/>
      <sheetName val="PARAM"/>
      <sheetName val="Table 1"/>
      <sheetName val="Links-Out"/>
      <sheetName val="CIRRs"/>
      <sheetName val="Cover"/>
      <sheetName val="Savings &amp; Invest."/>
      <sheetName val="arrtrsr"/>
      <sheetName val="Output"/>
      <sheetName val="Dates"/>
      <sheetName val="Data Fiscal"/>
      <sheetName val="EW"/>
      <sheetName val="EERProfile"/>
      <sheetName val="TABELAS"/>
      <sheetName val="NAVIGATOR"/>
      <sheetName val="GE Calculation"/>
      <sheetName val="Scheduled_Repayment"/>
      <sheetName val="MEMO_ESTAT"/>
      <sheetName val="Data_Fiscal"/>
      <sheetName val="GE_Calculation"/>
      <sheetName val="Quarterly Raw Data"/>
      <sheetName val="Quarterly MacroFlow"/>
      <sheetName val="Scheduled_Repayment1"/>
      <sheetName val="MEMO_ESTAT1"/>
      <sheetName val="Data_Fiscal1"/>
      <sheetName val="GE_Calculation1"/>
      <sheetName val="Scheduled_Repayment2"/>
      <sheetName val="MEMO_ESTAT2"/>
      <sheetName val="Data_Fiscal2"/>
      <sheetName val="GE_Calculation2"/>
      <sheetName val="E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 t="str">
            <v/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 t="str">
            <v/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9">
          <cell r="E9">
            <v>0</v>
          </cell>
        </row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 t="str">
            <v/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 t="str">
            <v/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 t="str">
            <v/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  <sheetName val="CIRRs"/>
      <sheetName val="COP FED"/>
      <sheetName val="C"/>
      <sheetName val="Control"/>
    </sheetNames>
    <sheetDataSet>
      <sheetData sheetId="0"/>
      <sheetData sheetId="1"/>
      <sheetData sheetId="2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adores basicos"/>
      <sheetName val="CIRRs"/>
      <sheetName val="GRÁFICO DE FONDO POR AFILIADO"/>
    </sheetNames>
    <sheetDataSet>
      <sheetData sheetId="0"/>
      <sheetData sheetId="1"/>
      <sheetData sheetId="2" refreshError="1">
        <row r="3">
          <cell r="C3">
            <v>35.066449767075738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0070C0"/>
      </a:dk2>
      <a:lt2>
        <a:srgbClr val="D5A10F"/>
      </a:lt2>
      <a:accent1>
        <a:srgbClr val="70AD47"/>
      </a:accent1>
      <a:accent2>
        <a:srgbClr val="ED7D31"/>
      </a:accent2>
      <a:accent3>
        <a:srgbClr val="E2EFD9"/>
      </a:accent3>
      <a:accent4>
        <a:srgbClr val="FFC000"/>
      </a:accent4>
      <a:accent5>
        <a:srgbClr val="0070C0"/>
      </a:accent5>
      <a:accent6>
        <a:srgbClr val="70AD47"/>
      </a:accent6>
      <a:hlink>
        <a:srgbClr val="0070C0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"/>
  <sheetViews>
    <sheetView zoomScale="75" workbookViewId="0">
      <pane xSplit="1" ySplit="6" topLeftCell="U7" activePane="bottomRight" state="frozen"/>
      <selection pane="topRight" activeCell="B1" sqref="B1"/>
      <selection pane="bottomLeft" activeCell="A7" sqref="A7"/>
      <selection pane="bottomRight" activeCell="Y12" sqref="Y12"/>
    </sheetView>
  </sheetViews>
  <sheetFormatPr baseColWidth="10" defaultColWidth="8.77734375" defaultRowHeight="15"/>
  <cols>
    <col min="1" max="1" width="40.5546875" bestFit="1" customWidth="1"/>
    <col min="2" max="28" width="12.44140625" bestFit="1" customWidth="1"/>
  </cols>
  <sheetData>
    <row r="1" spans="1:28">
      <c r="A1" s="8" t="s">
        <v>54</v>
      </c>
      <c r="B1" s="9" t="s">
        <v>71</v>
      </c>
    </row>
    <row r="2" spans="1:28">
      <c r="A2" s="8" t="s">
        <v>55</v>
      </c>
      <c r="B2" s="9" t="s">
        <v>71</v>
      </c>
    </row>
    <row r="3" spans="1:28">
      <c r="A3" s="8" t="s">
        <v>56</v>
      </c>
      <c r="B3" s="9" t="s">
        <v>71</v>
      </c>
    </row>
    <row r="5" spans="1:28">
      <c r="A5" s="5" t="s">
        <v>58</v>
      </c>
      <c r="B5" s="5" t="s">
        <v>30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</row>
    <row r="6" spans="1:28">
      <c r="A6" s="5" t="s">
        <v>57</v>
      </c>
      <c r="B6" s="1" t="s">
        <v>31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41</v>
      </c>
      <c r="M6" s="6" t="s">
        <v>42</v>
      </c>
      <c r="N6" s="6" t="s">
        <v>43</v>
      </c>
      <c r="O6" s="6" t="s">
        <v>44</v>
      </c>
      <c r="P6" s="6" t="s">
        <v>45</v>
      </c>
      <c r="Q6" s="6" t="s">
        <v>46</v>
      </c>
      <c r="R6" s="6" t="s">
        <v>47</v>
      </c>
      <c r="S6" s="6" t="s">
        <v>48</v>
      </c>
      <c r="T6" s="6" t="s">
        <v>49</v>
      </c>
      <c r="U6" s="6" t="s">
        <v>50</v>
      </c>
      <c r="V6" s="6" t="s">
        <v>51</v>
      </c>
      <c r="W6" s="6" t="s">
        <v>52</v>
      </c>
      <c r="X6" s="6" t="s">
        <v>53</v>
      </c>
      <c r="Y6" s="6" t="s">
        <v>60</v>
      </c>
      <c r="Z6" s="6" t="s">
        <v>61</v>
      </c>
      <c r="AA6" s="6" t="s">
        <v>70</v>
      </c>
      <c r="AB6" s="7" t="s">
        <v>68</v>
      </c>
    </row>
    <row r="7" spans="1:28">
      <c r="A7" s="1">
        <v>1990</v>
      </c>
      <c r="B7" s="1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/>
      <c r="P7" s="6"/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/>
      <c r="AB7" s="7">
        <v>0</v>
      </c>
    </row>
    <row r="8" spans="1:28">
      <c r="A8" s="10">
        <v>1991</v>
      </c>
      <c r="B8" s="10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 s="12">
        <v>0</v>
      </c>
    </row>
    <row r="9" spans="1:28">
      <c r="A9" s="10">
        <v>1992</v>
      </c>
      <c r="B9" s="10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B9" s="12">
        <v>0</v>
      </c>
    </row>
    <row r="10" spans="1:28">
      <c r="A10" s="10">
        <v>1993</v>
      </c>
      <c r="B10" s="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B10" s="12">
        <v>0</v>
      </c>
    </row>
    <row r="11" spans="1:28">
      <c r="A11" s="10">
        <v>1994</v>
      </c>
      <c r="B11" s="10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B11" s="12">
        <v>0</v>
      </c>
    </row>
    <row r="12" spans="1:28">
      <c r="A12" s="10">
        <v>1995</v>
      </c>
      <c r="B12" s="10">
        <v>8177.72</v>
      </c>
      <c r="C12">
        <v>3929.19</v>
      </c>
      <c r="D12">
        <v>2317.6044400000001</v>
      </c>
      <c r="E12">
        <v>1303.57052</v>
      </c>
      <c r="F12">
        <v>308.01564000000002</v>
      </c>
      <c r="G12">
        <v>4248.53</v>
      </c>
      <c r="H12">
        <v>743.55183999999997</v>
      </c>
      <c r="I12">
        <v>27.298200000000001</v>
      </c>
      <c r="J12">
        <v>54.77252</v>
      </c>
      <c r="K12">
        <v>33.588200000000001</v>
      </c>
      <c r="L12">
        <v>0</v>
      </c>
      <c r="M12">
        <v>0</v>
      </c>
      <c r="N12">
        <v>0</v>
      </c>
      <c r="O12">
        <v>0</v>
      </c>
      <c r="P12">
        <v>0</v>
      </c>
      <c r="Q12">
        <v>533.09726999999998</v>
      </c>
      <c r="R12">
        <v>662.93820000000005</v>
      </c>
      <c r="S12">
        <v>783.91850999999997</v>
      </c>
      <c r="T12">
        <v>373.95292999999998</v>
      </c>
      <c r="U12">
        <v>331.97158999999999</v>
      </c>
      <c r="V12">
        <v>435.84151000000003</v>
      </c>
      <c r="W12">
        <v>110.65172</v>
      </c>
      <c r="X12">
        <v>156.94871000000001</v>
      </c>
      <c r="Y12">
        <v>5327.08698</v>
      </c>
      <c r="Z12">
        <v>8177.7218000000003</v>
      </c>
      <c r="AB12" s="12">
        <v>38037.970579999994</v>
      </c>
    </row>
    <row r="13" spans="1:28">
      <c r="A13" s="10">
        <v>1996</v>
      </c>
      <c r="B13" s="10">
        <v>9549.2099999999991</v>
      </c>
      <c r="C13">
        <v>2725.56</v>
      </c>
      <c r="D13">
        <v>1333.5338099999999</v>
      </c>
      <c r="E13">
        <v>1140.4509800000001</v>
      </c>
      <c r="F13">
        <v>251.57822999999999</v>
      </c>
      <c r="G13">
        <v>6823.67</v>
      </c>
      <c r="H13">
        <v>1146.3433199999999</v>
      </c>
      <c r="I13">
        <v>109.45926</v>
      </c>
      <c r="J13">
        <v>193.35884999999999</v>
      </c>
      <c r="K13">
        <v>143.18967000000001</v>
      </c>
      <c r="L13">
        <v>33.831699999999998</v>
      </c>
      <c r="M13">
        <v>0</v>
      </c>
      <c r="N13">
        <v>0</v>
      </c>
      <c r="O13">
        <v>0</v>
      </c>
      <c r="P13">
        <v>0</v>
      </c>
      <c r="Q13">
        <v>660.09609</v>
      </c>
      <c r="R13">
        <v>1132.88732</v>
      </c>
      <c r="S13">
        <v>1266.44515</v>
      </c>
      <c r="T13">
        <v>564.41213000000005</v>
      </c>
      <c r="U13">
        <v>578.55610000000001</v>
      </c>
      <c r="V13">
        <v>839.30879000000004</v>
      </c>
      <c r="W13">
        <v>155.76517000000001</v>
      </c>
      <c r="X13">
        <v>0</v>
      </c>
      <c r="Y13">
        <v>4833.4181600000002</v>
      </c>
      <c r="Z13">
        <v>9549.2165700000005</v>
      </c>
      <c r="AB13" s="12">
        <v>43030.291299999997</v>
      </c>
    </row>
    <row r="14" spans="1:28">
      <c r="A14" s="10">
        <v>1997</v>
      </c>
      <c r="B14" s="10">
        <v>14002.88</v>
      </c>
      <c r="C14">
        <v>1882.73</v>
      </c>
      <c r="D14">
        <v>0</v>
      </c>
      <c r="E14">
        <v>1571.3740399999999</v>
      </c>
      <c r="F14">
        <v>311.36257999999998</v>
      </c>
      <c r="G14">
        <v>12120.14</v>
      </c>
      <c r="H14">
        <v>1861.4776099999999</v>
      </c>
      <c r="I14">
        <v>410.03971999999999</v>
      </c>
      <c r="J14">
        <v>679.28006000000005</v>
      </c>
      <c r="K14">
        <v>210.00695999999999</v>
      </c>
      <c r="L14">
        <v>123.47839</v>
      </c>
      <c r="M14">
        <v>0</v>
      </c>
      <c r="N14">
        <v>0</v>
      </c>
      <c r="O14">
        <v>0</v>
      </c>
      <c r="P14">
        <v>0</v>
      </c>
      <c r="Q14">
        <v>1367.19955</v>
      </c>
      <c r="R14">
        <v>1802.43724</v>
      </c>
      <c r="S14">
        <v>1812.2711200000001</v>
      </c>
      <c r="T14">
        <v>1057.49956</v>
      </c>
      <c r="U14">
        <v>987.07464000000004</v>
      </c>
      <c r="V14">
        <v>1608.27187</v>
      </c>
      <c r="W14">
        <v>201.09958</v>
      </c>
      <c r="X14">
        <v>0</v>
      </c>
      <c r="Y14">
        <v>5901.8181999999997</v>
      </c>
      <c r="Z14">
        <v>14169.54422</v>
      </c>
      <c r="AB14" s="12">
        <v>62079.985339999985</v>
      </c>
    </row>
    <row r="15" spans="1:28">
      <c r="A15" s="10">
        <v>1998</v>
      </c>
      <c r="B15" s="10">
        <v>17618</v>
      </c>
      <c r="C15">
        <v>2282</v>
      </c>
      <c r="D15">
        <v>0</v>
      </c>
      <c r="E15">
        <v>1973</v>
      </c>
      <c r="F15">
        <v>309</v>
      </c>
      <c r="G15">
        <v>15336</v>
      </c>
      <c r="H15">
        <v>1618</v>
      </c>
      <c r="I15">
        <v>653</v>
      </c>
      <c r="J15">
        <v>1161</v>
      </c>
      <c r="K15">
        <v>242</v>
      </c>
      <c r="L15">
        <v>216</v>
      </c>
      <c r="M15">
        <v>0</v>
      </c>
      <c r="N15">
        <v>0</v>
      </c>
      <c r="O15">
        <v>0</v>
      </c>
      <c r="P15">
        <v>0</v>
      </c>
      <c r="Q15">
        <v>1970</v>
      </c>
      <c r="R15">
        <v>2033</v>
      </c>
      <c r="S15">
        <v>1881</v>
      </c>
      <c r="T15">
        <v>1470</v>
      </c>
      <c r="U15">
        <v>1771</v>
      </c>
      <c r="V15">
        <v>1846</v>
      </c>
      <c r="W15">
        <v>475</v>
      </c>
      <c r="X15">
        <v>0</v>
      </c>
      <c r="Y15">
        <v>7523</v>
      </c>
      <c r="Z15">
        <v>17618</v>
      </c>
      <c r="AB15" s="12">
        <v>77995</v>
      </c>
    </row>
    <row r="16" spans="1:28">
      <c r="A16" s="10">
        <v>1999</v>
      </c>
      <c r="B16" s="10">
        <v>22522.29</v>
      </c>
      <c r="C16">
        <v>170.7</v>
      </c>
      <c r="D16">
        <v>0</v>
      </c>
      <c r="E16">
        <v>0</v>
      </c>
      <c r="F16">
        <v>170.7</v>
      </c>
      <c r="G16">
        <v>22351.599999999999</v>
      </c>
      <c r="H16">
        <v>1687.145</v>
      </c>
      <c r="I16">
        <v>829.9</v>
      </c>
      <c r="J16">
        <v>1740.4</v>
      </c>
      <c r="K16">
        <v>286.2</v>
      </c>
      <c r="L16">
        <v>376.7</v>
      </c>
      <c r="M16">
        <v>79.599999999999994</v>
      </c>
      <c r="N16">
        <v>2333.1999999999998</v>
      </c>
      <c r="O16">
        <v>0</v>
      </c>
      <c r="P16">
        <v>0</v>
      </c>
      <c r="Q16">
        <v>2308.0450000000001</v>
      </c>
      <c r="R16">
        <v>3149.7</v>
      </c>
      <c r="S16">
        <v>1952.3</v>
      </c>
      <c r="T16">
        <v>2104</v>
      </c>
      <c r="U16">
        <v>3006</v>
      </c>
      <c r="V16">
        <v>2498.4</v>
      </c>
      <c r="W16">
        <v>0</v>
      </c>
      <c r="X16">
        <v>0</v>
      </c>
      <c r="Y16">
        <v>9393.7450000000008</v>
      </c>
      <c r="Z16">
        <v>22522.29</v>
      </c>
      <c r="AB16" s="12">
        <v>99482.914999999979</v>
      </c>
    </row>
    <row r="17" spans="1:28">
      <c r="A17" s="10">
        <v>2000</v>
      </c>
      <c r="B17" s="10">
        <v>24219.73</v>
      </c>
      <c r="C17">
        <v>0</v>
      </c>
      <c r="D17">
        <v>0</v>
      </c>
      <c r="E17">
        <v>0</v>
      </c>
      <c r="F17">
        <v>0</v>
      </c>
      <c r="G17">
        <v>24219.74</v>
      </c>
      <c r="H17">
        <v>1480.357</v>
      </c>
      <c r="I17">
        <v>973.91</v>
      </c>
      <c r="J17">
        <v>490.08800000000002</v>
      </c>
      <c r="K17">
        <v>257.14600000000002</v>
      </c>
      <c r="L17">
        <v>448.79</v>
      </c>
      <c r="M17">
        <v>0</v>
      </c>
      <c r="N17">
        <v>2127.13</v>
      </c>
      <c r="O17">
        <v>118.211</v>
      </c>
      <c r="P17">
        <v>0</v>
      </c>
      <c r="Q17">
        <v>4429.1019999999999</v>
      </c>
      <c r="R17">
        <v>3920.3609999999999</v>
      </c>
      <c r="S17">
        <v>3236.6779999999999</v>
      </c>
      <c r="T17">
        <v>3846.4960000000001</v>
      </c>
      <c r="U17">
        <v>0</v>
      </c>
      <c r="V17">
        <v>2891.4580000000001</v>
      </c>
      <c r="W17">
        <v>0</v>
      </c>
      <c r="X17">
        <v>0</v>
      </c>
      <c r="Y17">
        <v>4546.3649999999998</v>
      </c>
      <c r="Z17">
        <v>24219.726999999999</v>
      </c>
      <c r="AB17" s="12">
        <v>101425.28900000002</v>
      </c>
    </row>
    <row r="18" spans="1:28">
      <c r="A18" s="10">
        <v>2001</v>
      </c>
      <c r="B18" s="10">
        <v>26386.97</v>
      </c>
      <c r="C18">
        <v>0</v>
      </c>
      <c r="D18">
        <v>0</v>
      </c>
      <c r="E18">
        <v>0</v>
      </c>
      <c r="F18">
        <v>0</v>
      </c>
      <c r="G18">
        <v>26386.98</v>
      </c>
      <c r="H18">
        <v>0</v>
      </c>
      <c r="I18">
        <v>1091.579</v>
      </c>
      <c r="J18">
        <v>0</v>
      </c>
      <c r="K18">
        <v>292.85700000000003</v>
      </c>
      <c r="L18">
        <v>467.45499999999998</v>
      </c>
      <c r="M18">
        <v>0</v>
      </c>
      <c r="N18">
        <v>0</v>
      </c>
      <c r="O18">
        <v>173.97900000000001</v>
      </c>
      <c r="P18">
        <v>0</v>
      </c>
      <c r="Q18">
        <v>7343.4260000000004</v>
      </c>
      <c r="R18">
        <v>5581.6490000000003</v>
      </c>
      <c r="S18">
        <v>3996.3919999999998</v>
      </c>
      <c r="T18">
        <v>4148.1909999999998</v>
      </c>
      <c r="U18">
        <v>0</v>
      </c>
      <c r="V18">
        <v>3291.442</v>
      </c>
      <c r="W18">
        <v>0</v>
      </c>
      <c r="X18">
        <v>0</v>
      </c>
      <c r="Y18">
        <v>467.45499999999998</v>
      </c>
      <c r="Z18">
        <v>26386.97</v>
      </c>
      <c r="AB18" s="12">
        <v>106015.34500000002</v>
      </c>
    </row>
    <row r="19" spans="1:28">
      <c r="A19" s="10">
        <v>2002</v>
      </c>
      <c r="B19" s="10">
        <v>29231.61</v>
      </c>
      <c r="C19">
        <v>0</v>
      </c>
      <c r="D19">
        <v>0</v>
      </c>
      <c r="E19">
        <v>0</v>
      </c>
      <c r="F19">
        <v>0</v>
      </c>
      <c r="G19">
        <v>29231.61</v>
      </c>
      <c r="H19">
        <v>0</v>
      </c>
      <c r="I19">
        <v>1230.068</v>
      </c>
      <c r="J19">
        <v>0</v>
      </c>
      <c r="K19">
        <v>317.596</v>
      </c>
      <c r="L19">
        <v>397.54199999999997</v>
      </c>
      <c r="M19">
        <v>0</v>
      </c>
      <c r="N19">
        <v>0</v>
      </c>
      <c r="O19">
        <v>167.50200000000001</v>
      </c>
      <c r="P19">
        <v>195.92599999999999</v>
      </c>
      <c r="Q19">
        <v>8197.2690000000002</v>
      </c>
      <c r="R19">
        <v>6216.3729999999996</v>
      </c>
      <c r="S19">
        <v>4943.4369999999999</v>
      </c>
      <c r="T19">
        <v>4635.491</v>
      </c>
      <c r="U19">
        <v>0</v>
      </c>
      <c r="V19">
        <v>2930.4029999999998</v>
      </c>
      <c r="W19">
        <v>0</v>
      </c>
      <c r="X19">
        <v>0</v>
      </c>
      <c r="Y19">
        <v>397.54199999999997</v>
      </c>
      <c r="Z19">
        <v>29231.607</v>
      </c>
      <c r="AB19" s="12">
        <v>117323.976</v>
      </c>
    </row>
    <row r="20" spans="1:28">
      <c r="A20" s="10">
        <v>2003</v>
      </c>
      <c r="B20" s="10">
        <v>33431.599999999999</v>
      </c>
      <c r="C20">
        <v>0</v>
      </c>
      <c r="D20">
        <v>0</v>
      </c>
      <c r="E20">
        <v>0</v>
      </c>
      <c r="F20">
        <v>0</v>
      </c>
      <c r="G20">
        <v>33431.599999999999</v>
      </c>
      <c r="H20">
        <v>0</v>
      </c>
      <c r="I20">
        <v>1308.191</v>
      </c>
      <c r="J20">
        <v>0</v>
      </c>
      <c r="K20">
        <v>481.39100000000002</v>
      </c>
      <c r="L20">
        <v>0</v>
      </c>
      <c r="M20">
        <v>0</v>
      </c>
      <c r="N20">
        <v>0</v>
      </c>
      <c r="O20">
        <v>232.96799999999999</v>
      </c>
      <c r="P20">
        <v>361.01600000000002</v>
      </c>
      <c r="Q20">
        <v>9693.16</v>
      </c>
      <c r="R20">
        <v>7640.2820000000002</v>
      </c>
      <c r="S20">
        <v>5617.558</v>
      </c>
      <c r="T20">
        <v>4709.1540000000005</v>
      </c>
      <c r="U20">
        <v>0</v>
      </c>
      <c r="V20">
        <v>3387.8820000000001</v>
      </c>
      <c r="W20">
        <v>0</v>
      </c>
      <c r="X20">
        <v>0</v>
      </c>
      <c r="Y20">
        <v>0</v>
      </c>
      <c r="Z20">
        <v>33431.601999999999</v>
      </c>
      <c r="AB20" s="12">
        <v>133726.40400000001</v>
      </c>
    </row>
    <row r="21" spans="1:28">
      <c r="A21" s="10">
        <v>2004</v>
      </c>
      <c r="B21" s="10">
        <v>39230.53</v>
      </c>
      <c r="G21">
        <v>54774.86</v>
      </c>
      <c r="I21">
        <v>1339.8521000000001</v>
      </c>
      <c r="K21">
        <v>852.74360000000001</v>
      </c>
      <c r="O21">
        <v>256.53089999999997</v>
      </c>
      <c r="P21">
        <v>755.23680000000002</v>
      </c>
      <c r="Q21">
        <v>11004.0941</v>
      </c>
      <c r="R21">
        <v>9240.3680000000004</v>
      </c>
      <c r="S21">
        <v>6566.4722000000002</v>
      </c>
      <c r="T21">
        <v>5393.1903000000002</v>
      </c>
      <c r="V21">
        <v>3642.6210999999998</v>
      </c>
      <c r="Y21">
        <v>0</v>
      </c>
      <c r="Z21">
        <v>39230.529199999997</v>
      </c>
      <c r="AA21">
        <v>179.42009999999999</v>
      </c>
      <c r="AB21" s="12">
        <v>172466.44839999999</v>
      </c>
    </row>
    <row r="22" spans="1:28">
      <c r="A22" s="10">
        <v>2005</v>
      </c>
      <c r="B22" s="10">
        <v>45825.85</v>
      </c>
      <c r="G22">
        <v>62441.2</v>
      </c>
      <c r="I22">
        <v>0</v>
      </c>
      <c r="K22">
        <v>1337.73109699</v>
      </c>
      <c r="O22">
        <v>370.79067760999999</v>
      </c>
      <c r="P22">
        <v>1257.11567876</v>
      </c>
      <c r="Q22">
        <v>13261.72571481</v>
      </c>
      <c r="R22">
        <v>10481.20052921</v>
      </c>
      <c r="S22">
        <v>8509.3394976199997</v>
      </c>
      <c r="T22">
        <v>6144.6308405299997</v>
      </c>
      <c r="V22">
        <v>4086.19205908</v>
      </c>
      <c r="Y22">
        <v>0</v>
      </c>
      <c r="Z22">
        <v>45825.850557209997</v>
      </c>
      <c r="AA22">
        <v>377.12446260000002</v>
      </c>
      <c r="AB22" s="12">
        <v>199918.75111442004</v>
      </c>
    </row>
    <row r="23" spans="1:28">
      <c r="A23" s="11" t="s">
        <v>68</v>
      </c>
      <c r="B23" s="11">
        <v>270196.39</v>
      </c>
      <c r="C23" s="13">
        <v>10990.18</v>
      </c>
      <c r="D23" s="13">
        <v>3651.13825</v>
      </c>
      <c r="E23" s="13">
        <v>5988.3955399999995</v>
      </c>
      <c r="F23" s="13">
        <v>1350.6564500000002</v>
      </c>
      <c r="G23" s="13">
        <v>291365.93</v>
      </c>
      <c r="H23" s="13">
        <v>8536.8747700000004</v>
      </c>
      <c r="I23" s="13">
        <v>7973.2972799999998</v>
      </c>
      <c r="J23" s="13">
        <v>4318.8994300000004</v>
      </c>
      <c r="K23" s="13">
        <v>4454.4495269899999</v>
      </c>
      <c r="L23" s="13">
        <v>2063.79709</v>
      </c>
      <c r="M23" s="13">
        <v>79.599999999999994</v>
      </c>
      <c r="N23" s="13">
        <v>4460.33</v>
      </c>
      <c r="O23" s="13">
        <v>1319.9815776099999</v>
      </c>
      <c r="P23" s="13">
        <v>2569.2944787599999</v>
      </c>
      <c r="Q23" s="13">
        <v>60767.214724810008</v>
      </c>
      <c r="R23" s="13">
        <v>51861.196289209998</v>
      </c>
      <c r="S23" s="13">
        <v>40565.811477620002</v>
      </c>
      <c r="T23" s="13">
        <v>34447.017760530005</v>
      </c>
      <c r="U23" s="13">
        <v>6674.6023299999997</v>
      </c>
      <c r="V23" s="13">
        <v>27457.820329080001</v>
      </c>
      <c r="W23" s="13">
        <v>942.51647000000003</v>
      </c>
      <c r="X23" s="13">
        <v>156.94871000000001</v>
      </c>
      <c r="Y23" s="13">
        <v>38390.430340000006</v>
      </c>
      <c r="Z23" s="13">
        <v>270363.05834721</v>
      </c>
      <c r="AA23" s="13">
        <v>556.54456260000006</v>
      </c>
      <c r="AB23" s="9">
        <v>1151502.37573442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2:J19"/>
  <sheetViews>
    <sheetView workbookViewId="0">
      <selection activeCell="C2" sqref="C2:J19"/>
    </sheetView>
  </sheetViews>
  <sheetFormatPr baseColWidth="10" defaultRowHeight="15"/>
  <cols>
    <col min="3" max="3" width="16.33203125" bestFit="1" customWidth="1"/>
    <col min="5" max="5" width="11.5546875" style="34" customWidth="1"/>
  </cols>
  <sheetData>
    <row r="2" spans="3:10">
      <c r="C2" t="s">
        <v>105</v>
      </c>
      <c r="E2" s="33">
        <v>35827</v>
      </c>
      <c r="F2" t="s">
        <v>123</v>
      </c>
    </row>
    <row r="3" spans="3:10">
      <c r="C3" t="s">
        <v>106</v>
      </c>
      <c r="D3">
        <v>1953</v>
      </c>
      <c r="E3" s="34" t="s">
        <v>119</v>
      </c>
      <c r="F3" t="s">
        <v>123</v>
      </c>
    </row>
    <row r="4" spans="3:10">
      <c r="C4" t="s">
        <v>114</v>
      </c>
      <c r="D4">
        <v>1972</v>
      </c>
      <c r="E4" s="34" t="s">
        <v>116</v>
      </c>
      <c r="F4" t="s">
        <v>123</v>
      </c>
    </row>
    <row r="5" spans="3:10">
      <c r="C5" t="s">
        <v>107</v>
      </c>
      <c r="D5">
        <v>1991</v>
      </c>
      <c r="E5" s="34" t="s">
        <v>117</v>
      </c>
      <c r="F5" t="s">
        <v>123</v>
      </c>
    </row>
    <row r="6" spans="3:10">
      <c r="C6" t="s">
        <v>1</v>
      </c>
      <c r="D6">
        <v>1991</v>
      </c>
      <c r="F6" t="s">
        <v>123</v>
      </c>
    </row>
    <row r="7" spans="3:10">
      <c r="C7" t="s">
        <v>2</v>
      </c>
      <c r="D7">
        <v>1991</v>
      </c>
      <c r="F7" t="s">
        <v>123</v>
      </c>
    </row>
    <row r="8" spans="3:10">
      <c r="C8" t="s">
        <v>3</v>
      </c>
      <c r="D8">
        <v>1991</v>
      </c>
      <c r="F8" t="s">
        <v>123</v>
      </c>
      <c r="G8" t="s">
        <v>69</v>
      </c>
      <c r="H8">
        <v>1995</v>
      </c>
      <c r="I8" t="s">
        <v>130</v>
      </c>
      <c r="J8" t="s">
        <v>124</v>
      </c>
    </row>
    <row r="9" spans="3:10">
      <c r="C9" t="s">
        <v>4</v>
      </c>
      <c r="D9">
        <v>1992</v>
      </c>
      <c r="F9" t="s">
        <v>123</v>
      </c>
      <c r="G9" t="s">
        <v>120</v>
      </c>
      <c r="H9">
        <v>1996</v>
      </c>
      <c r="I9" s="35" t="s">
        <v>121</v>
      </c>
      <c r="J9" t="s">
        <v>124</v>
      </c>
    </row>
    <row r="10" spans="3:10">
      <c r="C10" t="s">
        <v>112</v>
      </c>
      <c r="D10">
        <v>1992</v>
      </c>
      <c r="F10" t="s">
        <v>123</v>
      </c>
      <c r="G10" t="s">
        <v>23</v>
      </c>
      <c r="H10">
        <v>2000</v>
      </c>
      <c r="I10" s="34"/>
      <c r="J10" t="s">
        <v>124</v>
      </c>
    </row>
    <row r="11" spans="3:10">
      <c r="C11" t="s">
        <v>108</v>
      </c>
      <c r="D11">
        <v>1992</v>
      </c>
      <c r="E11" s="34" t="s">
        <v>118</v>
      </c>
      <c r="F11" t="s">
        <v>123</v>
      </c>
      <c r="G11" t="s">
        <v>131</v>
      </c>
      <c r="H11">
        <v>2002</v>
      </c>
      <c r="I11" t="s">
        <v>132</v>
      </c>
      <c r="J11" t="s">
        <v>124</v>
      </c>
    </row>
    <row r="12" spans="3:10">
      <c r="C12" t="s">
        <v>113</v>
      </c>
      <c r="D12">
        <v>1994</v>
      </c>
      <c r="E12" s="33">
        <v>36312</v>
      </c>
      <c r="F12" t="s">
        <v>123</v>
      </c>
      <c r="G12" t="s">
        <v>74</v>
      </c>
      <c r="H12">
        <v>2007</v>
      </c>
      <c r="I12" s="34"/>
      <c r="J12" t="s">
        <v>124</v>
      </c>
    </row>
    <row r="13" spans="3:10">
      <c r="C13" t="s">
        <v>109</v>
      </c>
      <c r="D13">
        <v>1994</v>
      </c>
      <c r="E13" s="33">
        <v>35217</v>
      </c>
      <c r="F13" t="s">
        <v>123</v>
      </c>
    </row>
    <row r="14" spans="3:10">
      <c r="C14" t="s">
        <v>110</v>
      </c>
      <c r="D14">
        <v>1995</v>
      </c>
      <c r="E14" s="34" t="s">
        <v>122</v>
      </c>
      <c r="F14" t="s">
        <v>123</v>
      </c>
    </row>
    <row r="15" spans="3:10">
      <c r="C15" t="s">
        <v>69</v>
      </c>
      <c r="D15">
        <v>1995</v>
      </c>
      <c r="E15" s="34" t="s">
        <v>125</v>
      </c>
      <c r="F15" t="s">
        <v>123</v>
      </c>
    </row>
    <row r="16" spans="3:10">
      <c r="C16" t="s">
        <v>115</v>
      </c>
      <c r="D16">
        <v>1995</v>
      </c>
      <c r="E16" s="33">
        <v>36831</v>
      </c>
      <c r="F16" t="s">
        <v>123</v>
      </c>
    </row>
    <row r="17" spans="3:6">
      <c r="C17" t="s">
        <v>111</v>
      </c>
      <c r="D17">
        <v>1999</v>
      </c>
      <c r="E17" s="33">
        <v>36831</v>
      </c>
      <c r="F17" t="s">
        <v>123</v>
      </c>
    </row>
    <row r="18" spans="3:6">
      <c r="C18" t="s">
        <v>126</v>
      </c>
      <c r="D18">
        <v>2002</v>
      </c>
      <c r="E18" s="34" t="s">
        <v>127</v>
      </c>
      <c r="F18" t="s">
        <v>123</v>
      </c>
    </row>
    <row r="19" spans="3:6">
      <c r="C19" t="s">
        <v>128</v>
      </c>
      <c r="D19">
        <v>2004</v>
      </c>
      <c r="E19" s="35" t="s">
        <v>129</v>
      </c>
      <c r="F19" t="s">
        <v>123</v>
      </c>
    </row>
  </sheetData>
  <phoneticPr fontId="14" type="noConversion"/>
  <pageMargins left="0.7" right="0.7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Hoja4">
    <pageSetUpPr fitToPage="1"/>
  </sheetPr>
  <dimension ref="A1:O27"/>
  <sheetViews>
    <sheetView zoomScale="75" zoomScaleNormal="87" workbookViewId="0">
      <selection activeCell="M20" sqref="M20:M22"/>
    </sheetView>
  </sheetViews>
  <sheetFormatPr baseColWidth="10" defaultColWidth="11.5546875" defaultRowHeight="14.65"/>
  <cols>
    <col min="1" max="1" width="7.5546875" style="30" customWidth="1"/>
    <col min="2" max="2" width="6.109375" style="30" customWidth="1"/>
    <col min="3" max="3" width="9.88671875" style="30" bestFit="1" customWidth="1"/>
    <col min="4" max="4" width="12.88671875" style="30" bestFit="1" customWidth="1"/>
    <col min="5" max="5" width="11.6640625" style="30" bestFit="1" customWidth="1"/>
    <col min="6" max="6" width="10.6640625" style="30" bestFit="1" customWidth="1"/>
    <col min="7" max="7" width="12.44140625" style="30" bestFit="1" customWidth="1"/>
    <col min="8" max="8" width="17" style="30" bestFit="1" customWidth="1"/>
    <col min="9" max="9" width="9.21875" style="30" bestFit="1" customWidth="1"/>
    <col min="10" max="10" width="12" style="30" bestFit="1" customWidth="1"/>
    <col min="11" max="11" width="9.44140625" style="30" bestFit="1" customWidth="1"/>
    <col min="12" max="12" width="10.6640625" style="30" bestFit="1" customWidth="1"/>
    <col min="13" max="13" width="9.21875" style="30" bestFit="1" customWidth="1"/>
    <col min="14" max="14" width="12.5546875" style="30" customWidth="1"/>
    <col min="15" max="15" width="12.77734375" style="30" customWidth="1"/>
    <col min="16" max="16384" width="11.5546875" style="16"/>
  </cols>
  <sheetData>
    <row r="1" spans="1:15" ht="29.25" customHeight="1">
      <c r="A1" s="15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customHeight="1">
      <c r="A2" s="17" t="s">
        <v>28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79" t="s">
        <v>0</v>
      </c>
      <c r="O2" s="279"/>
    </row>
    <row r="3" spans="1:15" ht="14.25" customHeight="1">
      <c r="A3" s="19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15" ht="30.2" customHeight="1">
      <c r="A4" s="280" t="s">
        <v>65</v>
      </c>
      <c r="B4" s="280"/>
      <c r="C4" s="280" t="s">
        <v>1</v>
      </c>
      <c r="D4" s="280" t="s">
        <v>2</v>
      </c>
      <c r="E4" s="280" t="s">
        <v>3</v>
      </c>
      <c r="F4" s="280" t="s">
        <v>4</v>
      </c>
      <c r="G4" s="280" t="s">
        <v>75</v>
      </c>
      <c r="H4" s="280" t="s">
        <v>66</v>
      </c>
      <c r="I4" s="280" t="s">
        <v>76</v>
      </c>
      <c r="J4" s="280" t="s">
        <v>69</v>
      </c>
      <c r="K4" s="280" t="s">
        <v>23</v>
      </c>
      <c r="L4" s="282" t="s">
        <v>77</v>
      </c>
      <c r="M4" s="280" t="s">
        <v>74</v>
      </c>
      <c r="N4" s="280" t="s">
        <v>67</v>
      </c>
      <c r="O4" s="280" t="s">
        <v>29</v>
      </c>
    </row>
    <row r="5" spans="1:15" ht="30.2" customHeight="1">
      <c r="A5" s="283"/>
      <c r="B5" s="283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5" ht="19.5" customHeight="1">
      <c r="A6" s="21"/>
      <c r="B6" s="21"/>
      <c r="C6" s="21"/>
      <c r="D6" s="21"/>
      <c r="E6" s="21"/>
      <c r="F6" s="21"/>
      <c r="G6" s="21"/>
      <c r="H6" s="18"/>
      <c r="I6" s="18"/>
      <c r="J6" s="18"/>
      <c r="K6" s="18"/>
      <c r="L6" s="18"/>
      <c r="M6" s="18"/>
      <c r="N6" s="21"/>
      <c r="O6" s="21"/>
    </row>
    <row r="7" spans="1:15" ht="15" hidden="1" customHeight="1">
      <c r="A7" s="19">
        <v>1994</v>
      </c>
      <c r="B7" s="19"/>
      <c r="C7" s="18">
        <f>+Anual!Q11</f>
        <v>0</v>
      </c>
      <c r="D7" s="18">
        <f>+Anual!R11</f>
        <v>0</v>
      </c>
      <c r="E7" s="18">
        <f>+Anual!S11</f>
        <v>0</v>
      </c>
      <c r="F7" s="18">
        <f>+Anual!T11</f>
        <v>0</v>
      </c>
      <c r="G7" s="18">
        <f>+Anual!V11</f>
        <v>0</v>
      </c>
      <c r="H7" s="18">
        <f>+Anual!I11</f>
        <v>0</v>
      </c>
      <c r="I7" s="18"/>
      <c r="J7" s="18">
        <f>+Anual!K11</f>
        <v>0</v>
      </c>
      <c r="K7" s="18">
        <f>+Anual!O11</f>
        <v>0</v>
      </c>
      <c r="L7" s="18">
        <f>+Anual!P11</f>
        <v>0</v>
      </c>
      <c r="M7" s="18"/>
      <c r="N7" s="18">
        <f>+Anual!Y11</f>
        <v>0</v>
      </c>
      <c r="O7" s="18">
        <f>+Anual!Z11</f>
        <v>0</v>
      </c>
    </row>
    <row r="8" spans="1:15" ht="13.7" customHeight="1">
      <c r="A8" s="18" t="s">
        <v>5</v>
      </c>
      <c r="B8" s="18"/>
      <c r="C8" s="22">
        <f>+Anual!Q12</f>
        <v>533.09726999999998</v>
      </c>
      <c r="D8" s="22">
        <f>+Anual!R12</f>
        <v>662.93820000000005</v>
      </c>
      <c r="E8" s="22">
        <f>+Anual!S12</f>
        <v>783.91850999999997</v>
      </c>
      <c r="F8" s="22">
        <f>+Anual!T12</f>
        <v>373.95292999999998</v>
      </c>
      <c r="G8" s="22">
        <f>+Anual!V12</f>
        <v>435.84151000000003</v>
      </c>
      <c r="H8" s="22">
        <f>+Anual!I12</f>
        <v>27.298200000000001</v>
      </c>
      <c r="I8" s="22">
        <v>0</v>
      </c>
      <c r="J8" s="22">
        <f>+Anual!K12</f>
        <v>33.588200000000001</v>
      </c>
      <c r="K8" s="22">
        <f>+Anual!O12</f>
        <v>0</v>
      </c>
      <c r="L8" s="22">
        <f>+Anual!P12</f>
        <v>0</v>
      </c>
      <c r="M8" s="22"/>
      <c r="N8" s="22">
        <f>+Anual!Y12</f>
        <v>5327.08698</v>
      </c>
      <c r="O8" s="22">
        <f>+Anual!Z12</f>
        <v>8177.7218000000003</v>
      </c>
    </row>
    <row r="9" spans="1:15" ht="13.7" customHeight="1">
      <c r="A9" s="23" t="s">
        <v>18</v>
      </c>
      <c r="B9" s="23"/>
      <c r="C9" s="24">
        <f>+Anual!Q13</f>
        <v>660.09609</v>
      </c>
      <c r="D9" s="24">
        <f>+Anual!R13</f>
        <v>1132.88732</v>
      </c>
      <c r="E9" s="24">
        <f>+Anual!S13</f>
        <v>1266.44515</v>
      </c>
      <c r="F9" s="24">
        <f>+Anual!T13</f>
        <v>564.41213000000005</v>
      </c>
      <c r="G9" s="24">
        <f>+Anual!V13</f>
        <v>839.30879000000004</v>
      </c>
      <c r="H9" s="24">
        <f>+Anual!I13</f>
        <v>109.45926</v>
      </c>
      <c r="I9" s="24">
        <v>0</v>
      </c>
      <c r="J9" s="24">
        <f>+Anual!K13</f>
        <v>143.18967000000001</v>
      </c>
      <c r="K9" s="24">
        <f>+Anual!O13</f>
        <v>0</v>
      </c>
      <c r="L9" s="24">
        <f>+Anual!P13</f>
        <v>0</v>
      </c>
      <c r="M9" s="24"/>
      <c r="N9" s="24">
        <f>+Anual!Y13</f>
        <v>4833.4181600000002</v>
      </c>
      <c r="O9" s="24">
        <f>+Anual!Z13</f>
        <v>9549.2165700000005</v>
      </c>
    </row>
    <row r="10" spans="1:15" ht="13.7" customHeight="1">
      <c r="A10" s="25" t="s">
        <v>22</v>
      </c>
      <c r="B10" s="25"/>
      <c r="C10" s="24">
        <f>+Anual!Q14</f>
        <v>1367.19955</v>
      </c>
      <c r="D10" s="24">
        <f>+Anual!R14</f>
        <v>1802.43724</v>
      </c>
      <c r="E10" s="24">
        <f>+Anual!S14</f>
        <v>1812.2711200000001</v>
      </c>
      <c r="F10" s="24">
        <f>+Anual!T14</f>
        <v>1057.49956</v>
      </c>
      <c r="G10" s="24">
        <f>+Anual!V14</f>
        <v>1608.27187</v>
      </c>
      <c r="H10" s="24">
        <f>+Anual!I14</f>
        <v>410.03971999999999</v>
      </c>
      <c r="I10" s="24">
        <v>0</v>
      </c>
      <c r="J10" s="24">
        <f>+Anual!K14</f>
        <v>210.00695999999999</v>
      </c>
      <c r="K10" s="24">
        <f>+Anual!O14</f>
        <v>0</v>
      </c>
      <c r="L10" s="24">
        <f>+Anual!P14</f>
        <v>0</v>
      </c>
      <c r="M10" s="24"/>
      <c r="N10" s="24">
        <f>+Anual!Y14</f>
        <v>5901.8181999999997</v>
      </c>
      <c r="O10" s="24">
        <f>+Anual!Z14</f>
        <v>14169.54422</v>
      </c>
    </row>
    <row r="11" spans="1:15" ht="13.7" customHeight="1">
      <c r="A11" s="18" t="s">
        <v>19</v>
      </c>
      <c r="B11" s="18"/>
      <c r="C11" s="22">
        <f>+Anual!Q15</f>
        <v>1970</v>
      </c>
      <c r="D11" s="22">
        <f>+Anual!R15</f>
        <v>2033</v>
      </c>
      <c r="E11" s="22">
        <f>+Anual!S15</f>
        <v>1881</v>
      </c>
      <c r="F11" s="22">
        <f>+Anual!T15</f>
        <v>1470</v>
      </c>
      <c r="G11" s="22">
        <f>+Anual!V15</f>
        <v>1846</v>
      </c>
      <c r="H11" s="22">
        <f>+Anual!I15</f>
        <v>653</v>
      </c>
      <c r="I11" s="22">
        <v>0</v>
      </c>
      <c r="J11" s="22">
        <f>+Anual!K15</f>
        <v>242</v>
      </c>
      <c r="K11" s="22">
        <f>+Anual!O15</f>
        <v>0</v>
      </c>
      <c r="L11" s="22">
        <f>+Anual!P15</f>
        <v>0</v>
      </c>
      <c r="M11" s="22"/>
      <c r="N11" s="22">
        <f>+Anual!Y15</f>
        <v>7523</v>
      </c>
      <c r="O11" s="22">
        <f>+Anual!Z15</f>
        <v>17618</v>
      </c>
    </row>
    <row r="12" spans="1:15" ht="13.7" customHeight="1">
      <c r="A12" s="18" t="s">
        <v>20</v>
      </c>
      <c r="B12" s="18"/>
      <c r="C12" s="22">
        <f>+Anual!Q16</f>
        <v>2308.0450000000001</v>
      </c>
      <c r="D12" s="22">
        <f>+Anual!R16</f>
        <v>3149.7</v>
      </c>
      <c r="E12" s="22">
        <f>+Anual!S16</f>
        <v>1952.3</v>
      </c>
      <c r="F12" s="22">
        <f>+Anual!T16</f>
        <v>2104</v>
      </c>
      <c r="G12" s="22">
        <f>+Anual!V16</f>
        <v>2498.4</v>
      </c>
      <c r="H12" s="22">
        <f>+Anual!I16</f>
        <v>829.9</v>
      </c>
      <c r="I12" s="22">
        <v>0</v>
      </c>
      <c r="J12" s="22">
        <f>+Anual!K16</f>
        <v>286.2</v>
      </c>
      <c r="K12" s="22">
        <f>+Anual!O16</f>
        <v>0</v>
      </c>
      <c r="L12" s="22">
        <f>+Anual!P16</f>
        <v>0</v>
      </c>
      <c r="M12" s="22"/>
      <c r="N12" s="22">
        <f>+Anual!Y16</f>
        <v>9393.7450000000008</v>
      </c>
      <c r="O12" s="22">
        <f>+Anual!Z16</f>
        <v>22522.29</v>
      </c>
    </row>
    <row r="13" spans="1:15" ht="15" customHeight="1">
      <c r="A13" s="23" t="s">
        <v>21</v>
      </c>
      <c r="B13" s="23"/>
      <c r="C13" s="24">
        <f>+Anual!Q17</f>
        <v>4429.1019999999999</v>
      </c>
      <c r="D13" s="24">
        <f>+Anual!R17</f>
        <v>3920.3609999999999</v>
      </c>
      <c r="E13" s="24">
        <f>+Anual!S17</f>
        <v>3236.6779999999999</v>
      </c>
      <c r="F13" s="24">
        <f>+Anual!T17</f>
        <v>3846.4960000000001</v>
      </c>
      <c r="G13" s="24">
        <f>+Anual!V17</f>
        <v>2891.4580000000001</v>
      </c>
      <c r="H13" s="24">
        <f>+Anual!I17</f>
        <v>973.91</v>
      </c>
      <c r="I13" s="24">
        <v>0</v>
      </c>
      <c r="J13" s="24">
        <f>+Anual!K17</f>
        <v>257.14600000000002</v>
      </c>
      <c r="K13" s="24">
        <f>+Anual!O17</f>
        <v>118.211</v>
      </c>
      <c r="L13" s="24">
        <f>+Anual!P17</f>
        <v>0</v>
      </c>
      <c r="M13" s="24"/>
      <c r="N13" s="24">
        <f>+Anual!Y17</f>
        <v>4546.3649999999998</v>
      </c>
      <c r="O13" s="24">
        <f>+Anual!Z17</f>
        <v>24219.726999999999</v>
      </c>
    </row>
    <row r="14" spans="1:15" ht="15" customHeight="1">
      <c r="A14" s="23" t="s">
        <v>24</v>
      </c>
      <c r="B14" s="23"/>
      <c r="C14" s="24">
        <f>+Anual!Q18</f>
        <v>7343.4260000000004</v>
      </c>
      <c r="D14" s="24">
        <f>+Anual!R18</f>
        <v>5581.6490000000003</v>
      </c>
      <c r="E14" s="24">
        <f>+Anual!S18</f>
        <v>3996.3919999999998</v>
      </c>
      <c r="F14" s="24">
        <f>+Anual!T18</f>
        <v>4148.1909999999998</v>
      </c>
      <c r="G14" s="24">
        <f>+Anual!V18</f>
        <v>3291.442</v>
      </c>
      <c r="H14" s="24">
        <f>+Anual!I18</f>
        <v>1091.579</v>
      </c>
      <c r="I14" s="24">
        <v>0</v>
      </c>
      <c r="J14" s="24">
        <f>+Anual!K18</f>
        <v>292.85700000000003</v>
      </c>
      <c r="K14" s="24">
        <f>+Anual!O18</f>
        <v>173.97900000000001</v>
      </c>
      <c r="L14" s="24">
        <f>+Anual!P18</f>
        <v>0</v>
      </c>
      <c r="M14" s="24"/>
      <c r="N14" s="24">
        <f>+Anual!Y18</f>
        <v>467.45499999999998</v>
      </c>
      <c r="O14" s="24">
        <f>+Anual!Z18</f>
        <v>26386.97</v>
      </c>
    </row>
    <row r="15" spans="1:15">
      <c r="A15" s="26" t="s">
        <v>25</v>
      </c>
      <c r="B15" s="18"/>
      <c r="C15" s="24">
        <f>+Mensual!R109</f>
        <v>8197.2690000000002</v>
      </c>
      <c r="D15" s="24">
        <f>+Mensual!S109</f>
        <v>6216.3729999999996</v>
      </c>
      <c r="E15" s="24">
        <f>+Mensual!T109</f>
        <v>4943.4369999999999</v>
      </c>
      <c r="F15" s="24">
        <f>+Mensual!U109</f>
        <v>4635.491</v>
      </c>
      <c r="G15" s="24">
        <f>+Mensual!W109</f>
        <v>2930.4029999999998</v>
      </c>
      <c r="H15" s="24">
        <f>+Mensual!J109</f>
        <v>1230.068</v>
      </c>
      <c r="I15" s="24" t="s">
        <v>72</v>
      </c>
      <c r="J15" s="24">
        <f>+Mensual!L109</f>
        <v>317.596</v>
      </c>
      <c r="K15" s="24">
        <f>+Mensual!P109</f>
        <v>167.50200000000001</v>
      </c>
      <c r="L15" s="24">
        <f>+Mensual!Q109</f>
        <v>195.92599999999999</v>
      </c>
      <c r="M15" s="24"/>
      <c r="N15" s="24">
        <f>+Mensual!Z109</f>
        <v>397.54199999999997</v>
      </c>
      <c r="O15" s="24">
        <f>+Mensual!AA109</f>
        <v>29231.607</v>
      </c>
    </row>
    <row r="16" spans="1:15">
      <c r="A16" s="26" t="s">
        <v>26</v>
      </c>
      <c r="B16" s="18"/>
      <c r="C16" s="24">
        <f>+Mensual!R122</f>
        <v>9693.16</v>
      </c>
      <c r="D16" s="24">
        <f>+Mensual!S122</f>
        <v>7640.2820000000002</v>
      </c>
      <c r="E16" s="24">
        <f>+Mensual!T122</f>
        <v>5617.558</v>
      </c>
      <c r="F16" s="24">
        <f>+Mensual!U122</f>
        <v>4709.1540000000005</v>
      </c>
      <c r="G16" s="24">
        <f>+Mensual!W122</f>
        <v>3387.8820000000001</v>
      </c>
      <c r="H16" s="24">
        <f>+Mensual!J122</f>
        <v>1308.191</v>
      </c>
      <c r="I16" s="24" t="s">
        <v>72</v>
      </c>
      <c r="J16" s="24">
        <f>+Mensual!L122</f>
        <v>481.39100000000002</v>
      </c>
      <c r="K16" s="24">
        <f>+Mensual!P122</f>
        <v>232.96799999999999</v>
      </c>
      <c r="L16" s="24">
        <f>+Mensual!Q122</f>
        <v>361.01600000000002</v>
      </c>
      <c r="M16" s="24"/>
      <c r="N16" s="24">
        <f>+Mensual!Z122</f>
        <v>0</v>
      </c>
      <c r="O16" s="24">
        <f>+Mensual!AA122</f>
        <v>33431.601999999999</v>
      </c>
    </row>
    <row r="17" spans="1:15">
      <c r="A17" s="26" t="s">
        <v>27</v>
      </c>
      <c r="B17" s="18"/>
      <c r="C17" s="24">
        <f>+Mensual!R135</f>
        <v>11004.0941</v>
      </c>
      <c r="D17" s="24">
        <f>+Mensual!S135</f>
        <v>9240.3680000000004</v>
      </c>
      <c r="E17" s="24">
        <f>+Mensual!T135</f>
        <v>6566.4722000000002</v>
      </c>
      <c r="F17" s="24">
        <f>+Mensual!U135</f>
        <v>5393.1903000000002</v>
      </c>
      <c r="G17" s="24">
        <f>+Mensual!W135</f>
        <v>3642.6210999999998</v>
      </c>
      <c r="H17" s="24">
        <f>+Mensual!J135</f>
        <v>1339.8521000000001</v>
      </c>
      <c r="I17" s="24">
        <f>+Mensual!AB135</f>
        <v>179.42009999999999</v>
      </c>
      <c r="J17" s="24">
        <f>+Mensual!L135</f>
        <v>852.74360000000001</v>
      </c>
      <c r="K17" s="24">
        <f>+Mensual!P135</f>
        <v>256.53089999999997</v>
      </c>
      <c r="L17" s="24">
        <f>+Mensual!Q135</f>
        <v>755.23680000000002</v>
      </c>
      <c r="M17" s="24"/>
      <c r="N17" s="24">
        <f>+Mensual!Z135</f>
        <v>0</v>
      </c>
      <c r="O17" s="24">
        <f>+Mensual!AA135</f>
        <v>39230.529199999997</v>
      </c>
    </row>
    <row r="18" spans="1:15">
      <c r="A18" s="26">
        <v>2005</v>
      </c>
      <c r="B18" s="18"/>
      <c r="C18" s="24">
        <f>+Mensual!R160</f>
        <v>13261.72571481</v>
      </c>
      <c r="D18" s="24">
        <f>+Mensual!S160</f>
        <v>10481.20052921</v>
      </c>
      <c r="E18" s="24">
        <f>+Mensual!T160</f>
        <v>8509.3394976199997</v>
      </c>
      <c r="F18" s="24">
        <f>+Mensual!U160</f>
        <v>6144.6308405299997</v>
      </c>
      <c r="G18" s="24">
        <f>+Mensual!W160</f>
        <v>4086.19205908</v>
      </c>
      <c r="H18" s="24">
        <f>+Mensual!J160</f>
        <v>0</v>
      </c>
      <c r="I18" s="24">
        <f>+Mensual!AB160</f>
        <v>377.12446260000002</v>
      </c>
      <c r="J18" s="24">
        <f>+Mensual!L160</f>
        <v>1337.73109699</v>
      </c>
      <c r="K18" s="24">
        <f>+Mensual!P160</f>
        <v>370.79067760999999</v>
      </c>
      <c r="L18" s="24">
        <f>+Mensual!Q160</f>
        <v>1257.11567876</v>
      </c>
      <c r="M18" s="24"/>
      <c r="N18" s="24">
        <f>+Mensual!Z160</f>
        <v>0</v>
      </c>
      <c r="O18" s="24">
        <f>+Mensual!AA160</f>
        <v>45825.850557209997</v>
      </c>
    </row>
    <row r="19" spans="1:15">
      <c r="A19" s="26">
        <v>2006</v>
      </c>
      <c r="B19" s="18"/>
      <c r="C19" s="24">
        <f>+Mensual!R173</f>
        <v>14951.717380890001</v>
      </c>
      <c r="D19" s="24">
        <f>+Mensual!S173</f>
        <v>12669.34796782</v>
      </c>
      <c r="E19" s="24">
        <f>+Mensual!T173</f>
        <v>9867.0266095900006</v>
      </c>
      <c r="F19" s="24">
        <f>+Mensual!U173</f>
        <v>6774.7502609200001</v>
      </c>
      <c r="G19" s="24">
        <f>+Mensual!W173</f>
        <v>4511.2693957800002</v>
      </c>
      <c r="H19" s="24">
        <f>+Mensual!J173</f>
        <v>0</v>
      </c>
      <c r="I19" s="24">
        <f>+Mensual!AB173</f>
        <v>850.17808879999995</v>
      </c>
      <c r="J19" s="24">
        <f>+Mensual!L173</f>
        <v>2023.22866247</v>
      </c>
      <c r="K19" s="24">
        <f>+Mensual!P173</f>
        <v>437.20971144999999</v>
      </c>
      <c r="L19" s="24">
        <f>+Mensual!Q173</f>
        <v>2079.6976521199999</v>
      </c>
      <c r="M19" s="24"/>
      <c r="N19" s="24">
        <f>+Mensual!Z173</f>
        <v>0</v>
      </c>
      <c r="O19" s="24">
        <f>+Mensual!AA173</f>
        <v>54164.425729839997</v>
      </c>
    </row>
    <row r="20" spans="1:15">
      <c r="A20" s="26">
        <v>2007</v>
      </c>
      <c r="B20" s="18"/>
      <c r="C20" s="24">
        <f>+Mensual!R186</f>
        <v>17772.63671825</v>
      </c>
      <c r="D20" s="24">
        <f>+Mensual!S186</f>
        <v>14865.84115452</v>
      </c>
      <c r="E20" s="24">
        <f>+Mensual!T186</f>
        <v>11398.968738510001</v>
      </c>
      <c r="F20" s="24">
        <f>+Mensual!U186</f>
        <v>7436.1562592600003</v>
      </c>
      <c r="G20" s="24">
        <f>+Mensual!W186</f>
        <v>5015.3664632399996</v>
      </c>
      <c r="H20" s="24">
        <f>+Mensual!J186</f>
        <v>0</v>
      </c>
      <c r="I20" s="24">
        <f>+Mensual!AB186</f>
        <v>977.80861529000003</v>
      </c>
      <c r="J20" s="24">
        <f>+Mensual!L186</f>
        <v>2848.7737157400002</v>
      </c>
      <c r="K20" s="24">
        <f>+Mensual!P186</f>
        <v>454.29236398</v>
      </c>
      <c r="L20" s="24">
        <f>+Mensual!Q186</f>
        <v>3074.3486453599999</v>
      </c>
      <c r="M20" s="24">
        <f>+Mensual!AC186</f>
        <v>639.89426863999995</v>
      </c>
      <c r="N20" s="24">
        <f>+Mensual!Z186</f>
        <v>0</v>
      </c>
      <c r="O20" s="24">
        <f>+Mensual!AA186</f>
        <v>64484.086942790003</v>
      </c>
    </row>
    <row r="21" spans="1:15">
      <c r="A21" s="26">
        <v>2008</v>
      </c>
      <c r="B21" s="18"/>
      <c r="C21" s="24">
        <f>+Mensual!R199</f>
        <v>19912.996999999999</v>
      </c>
      <c r="D21" s="24">
        <f>+Mensual!S199</f>
        <v>15699.102999999999</v>
      </c>
      <c r="E21" s="24">
        <f>+Mensual!T199</f>
        <v>14157.811</v>
      </c>
      <c r="F21" s="24">
        <f>+Mensual!U199</f>
        <v>7467.7290000000003</v>
      </c>
      <c r="G21" s="24">
        <f>+Mensual!W199</f>
        <v>5129.357</v>
      </c>
      <c r="H21" s="24">
        <f>+Mensual!J199</f>
        <v>0</v>
      </c>
      <c r="I21" s="24">
        <f>+Mensual!AB199</f>
        <v>1084.374</v>
      </c>
      <c r="J21" s="24">
        <f>+Mensual!L199</f>
        <v>3419.6909999999998</v>
      </c>
      <c r="K21" s="24">
        <f>+Mensual!P199</f>
        <v>410.48200000000003</v>
      </c>
      <c r="L21" s="24">
        <f>+Mensual!Q199</f>
        <v>3573.8710000000001</v>
      </c>
      <c r="M21" s="24">
        <f>+Mensual!AC199</f>
        <v>935.65300000000002</v>
      </c>
      <c r="N21" s="24">
        <f>+Mensual!Z199</f>
        <v>0</v>
      </c>
      <c r="O21" s="24">
        <f>+Mensual!AA199</f>
        <v>71791.067999999999</v>
      </c>
    </row>
    <row r="22" spans="1:15">
      <c r="A22" s="26">
        <v>2009</v>
      </c>
      <c r="B22" s="18"/>
      <c r="C22" s="24">
        <f>+Mensual!R212</f>
        <v>23877.928</v>
      </c>
      <c r="D22" s="24">
        <f>+Mensual!S212</f>
        <v>18759.75</v>
      </c>
      <c r="E22" s="24">
        <f>+Mensual!T212</f>
        <v>16271.67</v>
      </c>
      <c r="F22" s="24">
        <f>+Mensual!U212</f>
        <v>8064.9290000000001</v>
      </c>
      <c r="G22" s="24">
        <f>+Mensual!W212</f>
        <v>5069.1859999999997</v>
      </c>
      <c r="H22" s="24">
        <f>+Mensual!J212</f>
        <v>0</v>
      </c>
      <c r="I22" s="24">
        <f>+Mensual!AB212</f>
        <v>0</v>
      </c>
      <c r="J22" s="24">
        <f>+Mensual!L212</f>
        <v>3341.194</v>
      </c>
      <c r="K22" s="24">
        <f>+Mensual!P212</f>
        <v>387.09100000000001</v>
      </c>
      <c r="L22" s="24">
        <f>+Mensual!Q212</f>
        <v>3245.6770000000001</v>
      </c>
      <c r="M22" s="24">
        <f>+Mensual!AC212</f>
        <v>736.48800000000006</v>
      </c>
      <c r="N22" s="24">
        <f>+Mensual!Z212</f>
        <v>0</v>
      </c>
      <c r="O22" s="24">
        <f>+Mensual!AA212</f>
        <v>79753.913</v>
      </c>
    </row>
    <row r="23" spans="1:15" ht="9" customHeight="1">
      <c r="A23" s="27"/>
      <c r="B23" s="27"/>
      <c r="C23" s="27"/>
      <c r="D23" s="28"/>
      <c r="E23" s="28"/>
      <c r="F23" s="28"/>
      <c r="G23" s="29"/>
      <c r="H23" s="28"/>
      <c r="I23" s="28"/>
      <c r="J23" s="28"/>
      <c r="K23" s="28"/>
      <c r="L23" s="28"/>
      <c r="M23" s="28"/>
      <c r="N23" s="28"/>
      <c r="O23" s="28"/>
    </row>
    <row r="24" spans="1:15">
      <c r="A24" s="31" t="s">
        <v>78</v>
      </c>
      <c r="B24" s="31" t="s">
        <v>85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>
      <c r="A25" s="16" t="s">
        <v>79</v>
      </c>
      <c r="B25" s="16" t="s">
        <v>82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A26" s="16" t="s">
        <v>80</v>
      </c>
      <c r="B26" s="16" t="s">
        <v>83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>
      <c r="A27" s="32" t="s">
        <v>81</v>
      </c>
      <c r="B27" s="32" t="s">
        <v>84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</sheetData>
  <mergeCells count="15">
    <mergeCell ref="H4:H5"/>
    <mergeCell ref="I4:I5"/>
    <mergeCell ref="J4:J5"/>
    <mergeCell ref="A4:B5"/>
    <mergeCell ref="C4:C5"/>
    <mergeCell ref="D4:D5"/>
    <mergeCell ref="E4:E5"/>
    <mergeCell ref="F4:F5"/>
    <mergeCell ref="G4:G5"/>
    <mergeCell ref="O4:O5"/>
    <mergeCell ref="N2:O2"/>
    <mergeCell ref="K4:K5"/>
    <mergeCell ref="L4:L5"/>
    <mergeCell ref="M4:M5"/>
    <mergeCell ref="N4:N5"/>
  </mergeCells>
  <phoneticPr fontId="14" type="noConversion"/>
  <printOptions horizontalCentered="1" verticalCentered="1"/>
  <pageMargins left="0.78740157480314965" right="0.78740157480314965" top="0.78740157480314965" bottom="0.78740157480314965" header="0" footer="0"/>
  <pageSetup paperSize="127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B2:AW88"/>
  <sheetViews>
    <sheetView zoomScale="91" zoomScaleNormal="91" zoomScaleSheetLayoutView="95" workbookViewId="0"/>
  </sheetViews>
  <sheetFormatPr baseColWidth="10" defaultColWidth="11.5546875" defaultRowHeight="11.25"/>
  <cols>
    <col min="1" max="1" width="4.77734375" style="66" customWidth="1"/>
    <col min="2" max="2" width="14.109375" style="73" customWidth="1"/>
    <col min="3" max="3" width="33.33203125" style="73" customWidth="1"/>
    <col min="4" max="7" width="10.109375" style="73" customWidth="1"/>
    <col min="8" max="22" width="10.109375" style="66" customWidth="1"/>
    <col min="23" max="16384" width="11.5546875" style="66"/>
  </cols>
  <sheetData>
    <row r="2" spans="2:49" ht="18" customHeight="1"/>
    <row r="3" spans="2:49" ht="18" customHeight="1"/>
    <row r="4" spans="2:49" ht="18" customHeight="1">
      <c r="B4" s="65" t="s">
        <v>363</v>
      </c>
      <c r="C4" s="36"/>
      <c r="D4" s="36"/>
    </row>
    <row r="5" spans="2:49" ht="18" customHeight="1">
      <c r="B5" s="67" t="s">
        <v>277</v>
      </c>
      <c r="C5" s="38"/>
      <c r="D5" s="38"/>
    </row>
    <row r="6" spans="2:49" ht="15.95" customHeight="1">
      <c r="B6" s="295" t="s">
        <v>402</v>
      </c>
      <c r="C6" s="295"/>
      <c r="D6" s="114"/>
    </row>
    <row r="7" spans="2:49" ht="9.9499999999999993" customHeight="1" thickBot="1">
      <c r="B7" s="68"/>
      <c r="C7" s="68"/>
      <c r="D7" s="68"/>
      <c r="E7" s="68"/>
      <c r="F7" s="68"/>
      <c r="G7" s="68"/>
      <c r="H7" s="68"/>
      <c r="I7" s="73"/>
    </row>
    <row r="8" spans="2:49" s="72" customFormat="1" ht="30" customHeight="1" thickBot="1"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49" ht="9" customHeight="1">
      <c r="D9" s="136"/>
      <c r="E9" s="136"/>
      <c r="F9" s="136"/>
      <c r="G9" s="136"/>
      <c r="H9" s="136"/>
      <c r="I9" s="55"/>
      <c r="J9" s="55"/>
    </row>
    <row r="10" spans="2:49" s="72" customFormat="1" ht="19.5" customHeight="1">
      <c r="B10" s="87" t="s">
        <v>278</v>
      </c>
      <c r="C10" s="87"/>
      <c r="D10" s="118">
        <v>31941.771799900001</v>
      </c>
      <c r="E10" s="118">
        <v>42026.333033620002</v>
      </c>
      <c r="F10" s="118">
        <v>47198.665636520003</v>
      </c>
      <c r="G10" s="118">
        <v>44241.663756549991</v>
      </c>
      <c r="H10" s="118">
        <v>45289.076248218502</v>
      </c>
      <c r="I10" s="118">
        <v>53852.397669010592</v>
      </c>
      <c r="J10" s="118">
        <v>69457.165072941905</v>
      </c>
      <c r="K10" s="118">
        <v>84281.793489915886</v>
      </c>
      <c r="L10" s="118">
        <v>100712.05753997179</v>
      </c>
      <c r="M10" s="118">
        <v>123839.2388272862</v>
      </c>
      <c r="N10" s="118">
        <v>146721.5932308406</v>
      </c>
      <c r="O10" s="118">
        <v>167150.29532800478</v>
      </c>
      <c r="P10" s="118">
        <v>152240.19984060241</v>
      </c>
      <c r="Q10" s="118">
        <v>132386.01854575687</v>
      </c>
      <c r="R10" s="118">
        <v>127644.84021940114</v>
      </c>
      <c r="S10" s="118">
        <v>133676.68877164286</v>
      </c>
      <c r="T10" s="118">
        <v>154065.85579872568</v>
      </c>
      <c r="U10" s="118">
        <f>+SUM(U12:U15)</f>
        <v>12006.028216984401</v>
      </c>
      <c r="V10" s="118">
        <f>+SUM(V12:V15)</f>
        <v>11090.435392043299</v>
      </c>
      <c r="W10" s="247"/>
      <c r="X10" s="247"/>
      <c r="Y10" s="80"/>
      <c r="Z10" s="80"/>
      <c r="AA10" s="80"/>
      <c r="AB10" s="80"/>
      <c r="AC10" s="80"/>
      <c r="AD10" s="80"/>
      <c r="AE10" s="80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</row>
    <row r="11" spans="2:49" s="72" customFormat="1" ht="17.100000000000001" customHeight="1">
      <c r="B11" s="82" t="s">
        <v>279</v>
      </c>
      <c r="C11" s="93"/>
      <c r="D11" s="54">
        <v>29918.230002730001</v>
      </c>
      <c r="E11" s="54">
        <v>39811.094417599998</v>
      </c>
      <c r="F11" s="54">
        <v>44019.751844940001</v>
      </c>
      <c r="G11" s="54">
        <v>39412.303243319999</v>
      </c>
      <c r="H11" s="54">
        <v>41661.852903204104</v>
      </c>
      <c r="I11" s="54">
        <v>50679.3646545952</v>
      </c>
      <c r="J11" s="54">
        <v>66621.030035620905</v>
      </c>
      <c r="K11" s="54">
        <v>82036.258492752793</v>
      </c>
      <c r="L11" s="54">
        <v>98020.769921302199</v>
      </c>
      <c r="M11" s="54">
        <v>121034.20607015019</v>
      </c>
      <c r="N11" s="54">
        <v>143240.43090835409</v>
      </c>
      <c r="O11" s="54">
        <v>162473.4263598152</v>
      </c>
      <c r="P11" s="54">
        <v>139232.5782397273</v>
      </c>
      <c r="Q11" s="54">
        <v>115739.25371485099</v>
      </c>
      <c r="R11" s="54">
        <v>105797.41878802204</v>
      </c>
      <c r="S11" s="54">
        <v>116611.27887139168</v>
      </c>
      <c r="T11" s="54">
        <v>141440.40549411689</v>
      </c>
      <c r="U11" s="54">
        <v>168357.48608944469</v>
      </c>
      <c r="V11" s="54">
        <v>204102.7070860535</v>
      </c>
      <c r="W11" s="247"/>
      <c r="X11" s="247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</row>
    <row r="12" spans="2:49" s="72" customFormat="1" ht="17.100000000000001" customHeight="1">
      <c r="B12" s="82" t="s">
        <v>280</v>
      </c>
      <c r="C12" s="93"/>
      <c r="D12" s="54">
        <v>438.00323655</v>
      </c>
      <c r="E12" s="54">
        <v>307.72912534</v>
      </c>
      <c r="F12" s="54">
        <v>582.16664786000001</v>
      </c>
      <c r="G12" s="54">
        <v>469.07330561999999</v>
      </c>
      <c r="H12" s="54">
        <v>45.2661489897</v>
      </c>
      <c r="I12" s="54">
        <v>31.365480004299997</v>
      </c>
      <c r="J12" s="54">
        <v>74.544186477899999</v>
      </c>
      <c r="K12" s="54">
        <v>210.87543019189999</v>
      </c>
      <c r="L12" s="54">
        <v>156.20842584810001</v>
      </c>
      <c r="M12" s="54">
        <v>87.223164688500006</v>
      </c>
      <c r="N12" s="54">
        <v>284.97215226579999</v>
      </c>
      <c r="O12" s="54">
        <v>264.46044447190002</v>
      </c>
      <c r="P12" s="54">
        <v>3742.9263148841001</v>
      </c>
      <c r="Q12" s="54">
        <v>969.87459721209996</v>
      </c>
      <c r="R12" s="54">
        <v>1703.3842917679001</v>
      </c>
      <c r="S12" s="54">
        <v>30.703398251300001</v>
      </c>
      <c r="T12" s="54">
        <v>102.91284894099998</v>
      </c>
      <c r="U12" s="54">
        <v>734.39150336189994</v>
      </c>
      <c r="V12" s="54">
        <v>213.57324956890002</v>
      </c>
      <c r="W12" s="247"/>
      <c r="X12" s="247"/>
      <c r="Y12" s="80"/>
      <c r="Z12" s="80"/>
      <c r="AA12" s="80"/>
      <c r="AB12" s="80"/>
      <c r="AC12" s="80"/>
      <c r="AD12" s="80"/>
      <c r="AE12" s="80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</row>
    <row r="13" spans="2:49" s="72" customFormat="1" ht="17.100000000000001" customHeight="1">
      <c r="B13" s="82" t="s">
        <v>281</v>
      </c>
      <c r="C13" s="93"/>
      <c r="D13" s="54">
        <v>943.43590299000005</v>
      </c>
      <c r="E13" s="54">
        <v>881.92426063000005</v>
      </c>
      <c r="F13" s="54">
        <v>1196.87573761</v>
      </c>
      <c r="G13" s="54">
        <v>2918.4497771400002</v>
      </c>
      <c r="H13" s="54">
        <v>2242.8212753284997</v>
      </c>
      <c r="I13" s="54">
        <v>1949.3147155881998</v>
      </c>
      <c r="J13" s="54">
        <v>1571.7472623178001</v>
      </c>
      <c r="K13" s="54">
        <v>1267.6119100306</v>
      </c>
      <c r="L13" s="54">
        <v>1527.0093408687001</v>
      </c>
      <c r="M13" s="54">
        <v>1606.9106585212</v>
      </c>
      <c r="N13" s="54">
        <v>1925.4842095187</v>
      </c>
      <c r="O13" s="54">
        <v>2649.4631885895001</v>
      </c>
      <c r="P13" s="54">
        <v>5332.1493391264003</v>
      </c>
      <c r="Q13" s="54">
        <v>10591.5923694671</v>
      </c>
      <c r="R13" s="54">
        <v>14985.320054084696</v>
      </c>
      <c r="S13" s="54">
        <v>13803.929640676499</v>
      </c>
      <c r="T13" s="54">
        <v>10183.239659866</v>
      </c>
      <c r="U13" s="54">
        <v>8175.4315298808006</v>
      </c>
      <c r="V13" s="54">
        <v>7867.6400959305993</v>
      </c>
      <c r="W13" s="247"/>
      <c r="X13" s="247"/>
      <c r="Y13" s="80"/>
      <c r="Z13" s="80"/>
      <c r="AA13" s="80"/>
      <c r="AB13" s="80"/>
      <c r="AC13" s="80"/>
      <c r="AD13" s="80"/>
      <c r="AE13" s="80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</row>
    <row r="14" spans="2:49" s="72" customFormat="1" ht="17.100000000000001" customHeight="1">
      <c r="B14" s="82" t="s">
        <v>282</v>
      </c>
      <c r="C14" s="93"/>
      <c r="D14" s="54">
        <v>365.99665758999998</v>
      </c>
      <c r="E14" s="54">
        <v>637.02048425999999</v>
      </c>
      <c r="F14" s="54">
        <v>936.49403531999997</v>
      </c>
      <c r="G14" s="54">
        <v>1098.7646036900001</v>
      </c>
      <c r="H14" s="54">
        <v>957.01279620189996</v>
      </c>
      <c r="I14" s="54">
        <v>290.3883181722</v>
      </c>
      <c r="J14" s="54">
        <v>372.510894506</v>
      </c>
      <c r="K14" s="54">
        <v>471.75251858370001</v>
      </c>
      <c r="L14" s="54">
        <v>605.6718564926</v>
      </c>
      <c r="M14" s="54">
        <v>659.26114582729997</v>
      </c>
      <c r="N14" s="54">
        <v>865.46057167200001</v>
      </c>
      <c r="O14" s="54">
        <v>1354.7396703296999</v>
      </c>
      <c r="P14" s="54">
        <v>2863.955767253</v>
      </c>
      <c r="Q14" s="54">
        <v>3427.3144420112999</v>
      </c>
      <c r="R14" s="54">
        <v>2655.3423747765</v>
      </c>
      <c r="S14" s="54">
        <v>1463.8102308380005</v>
      </c>
      <c r="T14" s="54">
        <v>1019.408013546</v>
      </c>
      <c r="U14" s="54">
        <v>1958.1662449462995</v>
      </c>
      <c r="V14" s="54">
        <v>1460.7668311193997</v>
      </c>
      <c r="W14" s="247"/>
      <c r="X14" s="247"/>
      <c r="Y14" s="80"/>
      <c r="Z14" s="80"/>
      <c r="AA14" s="80"/>
      <c r="AB14" s="80"/>
      <c r="AC14" s="80"/>
      <c r="AD14" s="80"/>
      <c r="AE14" s="80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</row>
    <row r="15" spans="2:49" s="72" customFormat="1" ht="17.100000000000001" customHeight="1">
      <c r="B15" s="82" t="s">
        <v>283</v>
      </c>
      <c r="C15" s="93"/>
      <c r="D15" s="54">
        <v>276.10600004000003</v>
      </c>
      <c r="E15" s="54">
        <v>388.56474579000002</v>
      </c>
      <c r="F15" s="54">
        <v>463.37737078999999</v>
      </c>
      <c r="G15" s="54">
        <v>343.07282678000001</v>
      </c>
      <c r="H15" s="54">
        <v>382.12312449429999</v>
      </c>
      <c r="I15" s="54">
        <v>901.96450065069996</v>
      </c>
      <c r="J15" s="54">
        <v>817.33269401929999</v>
      </c>
      <c r="K15" s="54">
        <v>295.2951383569</v>
      </c>
      <c r="L15" s="54">
        <v>402.39799546020004</v>
      </c>
      <c r="M15" s="54">
        <v>451.63778809899998</v>
      </c>
      <c r="N15" s="54">
        <v>405.24538902999996</v>
      </c>
      <c r="O15" s="54">
        <v>408.20566479849998</v>
      </c>
      <c r="P15" s="54">
        <v>1068.5901796116</v>
      </c>
      <c r="Q15" s="54">
        <v>1657.9834222154002</v>
      </c>
      <c r="R15" s="54">
        <v>2503.3747107499998</v>
      </c>
      <c r="S15" s="54">
        <v>1766.9666304854002</v>
      </c>
      <c r="T15" s="54">
        <v>1319.8897822557999</v>
      </c>
      <c r="U15" s="54">
        <v>1138.0389387953999</v>
      </c>
      <c r="V15" s="54">
        <v>1548.4552154243997</v>
      </c>
      <c r="W15" s="247"/>
      <c r="X15" s="247"/>
      <c r="Y15" s="80"/>
      <c r="Z15" s="80"/>
      <c r="AA15" s="80"/>
      <c r="AB15" s="80"/>
      <c r="AC15" s="80"/>
      <c r="AD15" s="80"/>
      <c r="AE15" s="80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</row>
    <row r="16" spans="2:49" s="72" customFormat="1" ht="15.95" customHeight="1">
      <c r="B16" s="126" t="s">
        <v>139</v>
      </c>
      <c r="C16" s="126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0"/>
      <c r="P16" s="80"/>
      <c r="Q16" s="80"/>
      <c r="R16" s="80"/>
      <c r="S16" s="80"/>
      <c r="T16" s="80"/>
      <c r="U16" s="80"/>
      <c r="V16" s="80"/>
      <c r="W16" s="247"/>
      <c r="X16" s="247"/>
      <c r="Y16" s="80"/>
      <c r="Z16" s="80"/>
      <c r="AA16" s="80"/>
      <c r="AB16" s="80"/>
      <c r="AC16" s="80"/>
      <c r="AD16" s="80"/>
      <c r="AE16" s="80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</row>
    <row r="17" spans="2:49" s="72" customFormat="1" ht="15.95" customHeight="1">
      <c r="B17" s="87" t="s">
        <v>284</v>
      </c>
      <c r="C17" s="87"/>
      <c r="D17" s="118">
        <v>31941.771799900001</v>
      </c>
      <c r="E17" s="118">
        <v>42026.333033620002</v>
      </c>
      <c r="F17" s="118">
        <v>47198.665636377002</v>
      </c>
      <c r="G17" s="118">
        <v>44241.663756457303</v>
      </c>
      <c r="H17" s="118">
        <v>45289.076248218502</v>
      </c>
      <c r="I17" s="118">
        <v>53852.397669010599</v>
      </c>
      <c r="J17" s="118">
        <v>69457.165072941905</v>
      </c>
      <c r="K17" s="118">
        <v>84281.793489915901</v>
      </c>
      <c r="L17" s="118">
        <v>100712.05753997181</v>
      </c>
      <c r="M17" s="118">
        <v>123839.2388272862</v>
      </c>
      <c r="N17" s="118">
        <v>146721.59323084058</v>
      </c>
      <c r="O17" s="118">
        <v>167150.29532800481</v>
      </c>
      <c r="P17" s="118">
        <v>152240.19984060241</v>
      </c>
      <c r="Q17" s="118">
        <v>132386.0176335389</v>
      </c>
      <c r="R17" s="118">
        <v>127644.8402192871</v>
      </c>
      <c r="S17" s="118">
        <v>133676.68877164286</v>
      </c>
      <c r="T17" s="118">
        <v>154065.85579872571</v>
      </c>
      <c r="U17" s="118">
        <f>+SUM(U18:U19)</f>
        <v>180363.51430642908</v>
      </c>
      <c r="V17" s="118">
        <f>+SUM(V18:V19)</f>
        <v>215193.14247809682</v>
      </c>
      <c r="W17" s="247"/>
      <c r="X17" s="247"/>
      <c r="Y17" s="80"/>
      <c r="Z17" s="80"/>
      <c r="AA17" s="80"/>
      <c r="AB17" s="80"/>
      <c r="AC17" s="80"/>
      <c r="AD17" s="80"/>
      <c r="AE17" s="80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</row>
    <row r="18" spans="2:49" s="92" customFormat="1" ht="17.100000000000001" customHeight="1">
      <c r="B18" s="82" t="s">
        <v>285</v>
      </c>
      <c r="C18" s="93"/>
      <c r="D18" s="54">
        <v>5190.4057606400002</v>
      </c>
      <c r="E18" s="54">
        <v>7134.6279787000003</v>
      </c>
      <c r="F18" s="54">
        <v>7341.1932472899998</v>
      </c>
      <c r="G18" s="54">
        <v>5712.4227477200002</v>
      </c>
      <c r="H18" s="54">
        <v>4689.8861991200001</v>
      </c>
      <c r="I18" s="54">
        <v>4938.8203072700007</v>
      </c>
      <c r="J18" s="54">
        <v>5791.8821149799996</v>
      </c>
      <c r="K18" s="54">
        <v>7428.2179708399999</v>
      </c>
      <c r="L18" s="54">
        <v>9288.02883535</v>
      </c>
      <c r="M18" s="54">
        <v>11323.079212659999</v>
      </c>
      <c r="N18" s="54">
        <v>16343.849168359999</v>
      </c>
      <c r="O18" s="54">
        <v>19454.812639920001</v>
      </c>
      <c r="P18" s="54">
        <v>17886.32208659</v>
      </c>
      <c r="Q18" s="54">
        <v>14484.766756209998</v>
      </c>
      <c r="R18" s="54">
        <v>12509.616752939999</v>
      </c>
      <c r="S18" s="54">
        <v>11528.95656226</v>
      </c>
      <c r="T18" s="54">
        <v>12853.87813108</v>
      </c>
      <c r="U18" s="54">
        <v>14927.025017650001</v>
      </c>
      <c r="V18" s="54">
        <v>19212.448291369998</v>
      </c>
      <c r="W18" s="247"/>
      <c r="X18" s="247"/>
      <c r="Y18" s="90"/>
      <c r="Z18" s="90"/>
      <c r="AA18" s="90"/>
      <c r="AB18" s="90"/>
      <c r="AC18" s="90"/>
      <c r="AD18" s="90"/>
      <c r="AE18" s="90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</row>
    <row r="19" spans="2:49" s="92" customFormat="1" ht="17.100000000000001" customHeight="1">
      <c r="B19" s="141" t="s">
        <v>286</v>
      </c>
      <c r="C19" s="142"/>
      <c r="D19" s="54">
        <v>26751.36603926</v>
      </c>
      <c r="E19" s="54">
        <v>34891.705054919999</v>
      </c>
      <c r="F19" s="54">
        <v>39857.472389087001</v>
      </c>
      <c r="G19" s="54">
        <v>38529.241008737299</v>
      </c>
      <c r="H19" s="54">
        <v>40599.190049098499</v>
      </c>
      <c r="I19" s="54">
        <v>48913.577361740601</v>
      </c>
      <c r="J19" s="54">
        <v>63665.282957961899</v>
      </c>
      <c r="K19" s="54">
        <v>76853.575519075894</v>
      </c>
      <c r="L19" s="54">
        <v>91424.0287046218</v>
      </c>
      <c r="M19" s="54">
        <v>112516.1596146262</v>
      </c>
      <c r="N19" s="54">
        <v>130377.74406248059</v>
      </c>
      <c r="O19" s="54">
        <v>147695.4826880848</v>
      </c>
      <c r="P19" s="54">
        <v>134353.87775401241</v>
      </c>
      <c r="Q19" s="54">
        <v>117901.25087732889</v>
      </c>
      <c r="R19" s="54">
        <v>115135.2234663471</v>
      </c>
      <c r="S19" s="54">
        <v>122147.73220938286</v>
      </c>
      <c r="T19" s="54">
        <v>141211.9776676457</v>
      </c>
      <c r="U19" s="54">
        <v>165436.48928877906</v>
      </c>
      <c r="V19" s="54">
        <v>195980.69418672682</v>
      </c>
      <c r="W19" s="247"/>
      <c r="X19" s="247"/>
      <c r="Y19" s="90"/>
      <c r="Z19" s="90"/>
      <c r="AA19" s="90"/>
      <c r="AB19" s="90"/>
      <c r="AC19" s="90"/>
      <c r="AD19" s="90"/>
      <c r="AE19" s="90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</row>
    <row r="20" spans="2:49" s="92" customFormat="1" ht="9" customHeight="1" thickBot="1">
      <c r="B20" s="143"/>
      <c r="C20" s="144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247"/>
      <c r="X20" s="247"/>
      <c r="Y20" s="90"/>
      <c r="Z20" s="90"/>
      <c r="AA20" s="90"/>
      <c r="AB20" s="90"/>
      <c r="AC20" s="90"/>
      <c r="AD20" s="90"/>
      <c r="AE20" s="90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</row>
    <row r="21" spans="2:49" s="92" customFormat="1" ht="6" customHeight="1">
      <c r="C21" s="10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248"/>
      <c r="X21" s="248"/>
      <c r="Y21" s="90"/>
      <c r="Z21" s="90"/>
      <c r="AA21" s="90"/>
      <c r="AB21" s="90"/>
      <c r="AC21" s="90"/>
      <c r="AD21" s="90"/>
      <c r="AE21" s="90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</row>
    <row r="22" spans="2:49" ht="16.149999999999999" customHeight="1">
      <c r="B22" s="139" t="s">
        <v>334</v>
      </c>
      <c r="C22" s="139" t="s">
        <v>329</v>
      </c>
      <c r="D22" s="145"/>
      <c r="E22" s="54"/>
      <c r="F22" s="54"/>
      <c r="G22" s="54"/>
      <c r="H22" s="53"/>
      <c r="I22" s="53"/>
      <c r="J22" s="53"/>
      <c r="K22" s="85"/>
      <c r="L22" s="85"/>
      <c r="M22" s="85"/>
      <c r="N22" s="85"/>
      <c r="O22" s="85"/>
      <c r="P22" s="85"/>
      <c r="Q22" s="85"/>
      <c r="R22" s="85"/>
      <c r="U22" s="85"/>
      <c r="V22" s="85"/>
      <c r="W22" s="245"/>
      <c r="X22" s="245"/>
      <c r="Y22" s="85"/>
      <c r="Z22" s="85"/>
      <c r="AA22" s="85"/>
      <c r="AB22" s="85"/>
      <c r="AC22" s="85"/>
      <c r="AD22" s="85"/>
      <c r="AE22" s="85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</row>
    <row r="23" spans="2:49" ht="16.149999999999999" customHeight="1">
      <c r="B23" s="62" t="s">
        <v>183</v>
      </c>
      <c r="C23" s="62" t="s">
        <v>406</v>
      </c>
      <c r="D23" s="56"/>
      <c r="E23" s="54"/>
      <c r="F23" s="54"/>
      <c r="G23" s="54"/>
      <c r="H23" s="53"/>
      <c r="I23" s="53"/>
      <c r="J23" s="53"/>
      <c r="K23" s="85"/>
      <c r="L23" s="85"/>
      <c r="M23" s="85"/>
      <c r="N23" s="85"/>
      <c r="O23" s="85"/>
      <c r="P23" s="85"/>
      <c r="Q23" s="85"/>
      <c r="R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</row>
    <row r="24" spans="2:49" ht="12.95" customHeight="1">
      <c r="B24" s="62"/>
      <c r="C24" s="62"/>
      <c r="D24" s="56"/>
      <c r="E24" s="54"/>
      <c r="F24" s="54"/>
      <c r="G24" s="54"/>
      <c r="H24" s="53"/>
      <c r="I24" s="53"/>
      <c r="J24" s="53"/>
      <c r="K24" s="85"/>
      <c r="L24" s="85"/>
      <c r="M24" s="85"/>
      <c r="N24" s="85"/>
      <c r="O24" s="85"/>
      <c r="P24" s="85"/>
      <c r="Q24" s="85"/>
      <c r="R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</row>
    <row r="25" spans="2:49" ht="12.95" customHeight="1">
      <c r="B25" s="111"/>
      <c r="C25" s="111"/>
      <c r="D25" s="111"/>
      <c r="E25" s="122"/>
      <c r="F25" s="122"/>
      <c r="G25" s="122"/>
      <c r="H25" s="113"/>
      <c r="I25" s="113"/>
      <c r="J25" s="113"/>
      <c r="K25" s="113"/>
      <c r="L25" s="113"/>
      <c r="M25" s="113"/>
      <c r="N25" s="113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2:49" ht="18" customHeight="1">
      <c r="C26" s="103"/>
      <c r="D26" s="103"/>
      <c r="E26" s="94"/>
      <c r="F26" s="94"/>
      <c r="G26" s="9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</row>
    <row r="27" spans="2:49" ht="18" customHeight="1">
      <c r="E27" s="94"/>
      <c r="F27" s="94"/>
      <c r="G27" s="94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</row>
    <row r="28" spans="2:49">
      <c r="G28" s="9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</row>
    <row r="29" spans="2:49">
      <c r="G29" s="94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</row>
    <row r="30" spans="2:49">
      <c r="G30" s="9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</row>
    <row r="31" spans="2:49"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</row>
    <row r="32" spans="2:49">
      <c r="G32" s="94" t="s">
        <v>374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</row>
    <row r="33" spans="5:49"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</row>
    <row r="34" spans="5:49"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</row>
    <row r="35" spans="5:49"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</row>
    <row r="36" spans="5:49"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</row>
    <row r="37" spans="5:49"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</row>
    <row r="38" spans="5:49"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</row>
    <row r="39" spans="5:49"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</row>
    <row r="40" spans="5:49"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</row>
    <row r="41" spans="5:49"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</row>
    <row r="42" spans="5:49"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</row>
    <row r="43" spans="5:49"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</row>
    <row r="44" spans="5:49"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</row>
    <row r="45" spans="5:49"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</row>
    <row r="46" spans="5:49"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</row>
    <row r="47" spans="5:49" ht="6" customHeight="1"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</row>
    <row r="48" spans="5:49"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</row>
    <row r="49" spans="5:49"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</row>
    <row r="50" spans="5:49"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</row>
    <row r="51" spans="5:49"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</row>
    <row r="52" spans="5:49"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</row>
    <row r="53" spans="5:49"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</row>
    <row r="54" spans="5:49"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</row>
    <row r="55" spans="5:49"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</row>
    <row r="56" spans="5:49"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</row>
    <row r="57" spans="5:49"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</row>
    <row r="58" spans="5:49"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</row>
    <row r="59" spans="5:49"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</row>
    <row r="60" spans="5:49"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</row>
    <row r="61" spans="5:49"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</row>
    <row r="62" spans="5:49"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</row>
    <row r="63" spans="5:49"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</row>
    <row r="64" spans="5:49"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</row>
    <row r="65" spans="5:49"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</row>
    <row r="66" spans="5:49">
      <c r="E66" s="95"/>
      <c r="F66" s="95"/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</row>
    <row r="67" spans="5:49">
      <c r="E67" s="95"/>
      <c r="F67" s="95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</row>
    <row r="68" spans="5:49">
      <c r="E68" s="95"/>
      <c r="F68" s="95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</row>
    <row r="69" spans="5:49"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</row>
    <row r="70" spans="5:49"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</row>
    <row r="71" spans="5:49"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</row>
    <row r="72" spans="5:49"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</row>
    <row r="73" spans="5:49"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</row>
    <row r="74" spans="5:49"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</row>
    <row r="75" spans="5:49"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</row>
    <row r="76" spans="5:49"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</row>
    <row r="77" spans="5:49"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</row>
    <row r="78" spans="5:49"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</row>
    <row r="79" spans="5:49"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</row>
    <row r="80" spans="5:49"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</row>
    <row r="81" spans="5:31"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</row>
    <row r="82" spans="5:31"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</row>
    <row r="83" spans="5:31"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</row>
    <row r="84" spans="5:31"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</row>
    <row r="85" spans="5:31"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</row>
    <row r="86" spans="5:31"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5:31"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5:31"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</row>
  </sheetData>
  <mergeCells count="1">
    <mergeCell ref="B6:C6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62" orientation="landscape" r:id="rId1"/>
  <ignoredErrors>
    <ignoredError sqref="U10:V1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B1:AW91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4" style="73" customWidth="1"/>
    <col min="3" max="3" width="50.6640625" style="73" customWidth="1"/>
    <col min="4" max="6" width="9" style="73" customWidth="1"/>
    <col min="7" max="7" width="9.77734375" style="73" customWidth="1"/>
    <col min="8" max="22" width="9.77734375" style="66" customWidth="1"/>
    <col min="23" max="16384" width="11.5546875" style="66"/>
  </cols>
  <sheetData>
    <row r="1" spans="2:49" ht="20.100000000000001" customHeight="1"/>
    <row r="2" spans="2:49" ht="18" customHeight="1"/>
    <row r="3" spans="2:49" ht="18" customHeight="1"/>
    <row r="4" spans="2:49" ht="18" customHeight="1">
      <c r="B4" s="65" t="s">
        <v>403</v>
      </c>
      <c r="C4" s="36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</row>
    <row r="5" spans="2:49" ht="18" customHeight="1">
      <c r="B5" s="67" t="s">
        <v>266</v>
      </c>
      <c r="C5" s="38"/>
      <c r="D5" s="38"/>
      <c r="N5" s="86"/>
      <c r="O5" s="86"/>
      <c r="P5" s="86"/>
      <c r="Q5" s="86"/>
      <c r="R5" s="86"/>
      <c r="S5" s="86"/>
      <c r="T5" s="272"/>
      <c r="U5" s="86"/>
    </row>
    <row r="6" spans="2:49" ht="15.95" customHeight="1">
      <c r="B6" s="295" t="s">
        <v>405</v>
      </c>
      <c r="C6" s="295"/>
      <c r="D6" s="114"/>
      <c r="S6" s="246"/>
      <c r="T6" s="246"/>
      <c r="U6" s="246"/>
      <c r="V6" s="246"/>
    </row>
    <row r="7" spans="2:49" ht="9.9499999999999993" customHeight="1" thickBot="1">
      <c r="B7" s="68"/>
      <c r="C7" s="68"/>
      <c r="D7" s="68"/>
      <c r="E7" s="68"/>
      <c r="F7" s="68"/>
      <c r="G7" s="68"/>
    </row>
    <row r="8" spans="2:49" s="72" customFormat="1" ht="30" customHeight="1" thickBot="1">
      <c r="B8" s="70" t="s">
        <v>404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49" ht="15.95" customHeight="1">
      <c r="D9" s="136"/>
      <c r="E9" s="136"/>
      <c r="F9" s="136"/>
      <c r="G9" s="136"/>
      <c r="H9" s="136"/>
      <c r="I9" s="55"/>
      <c r="J9" s="55"/>
      <c r="Q9" s="246"/>
      <c r="R9" s="246"/>
      <c r="S9" s="236"/>
      <c r="T9" s="236"/>
      <c r="U9" s="236"/>
      <c r="V9" s="236"/>
    </row>
    <row r="10" spans="2:49" s="72" customFormat="1" ht="15.95" customHeight="1">
      <c r="B10" s="298" t="s">
        <v>267</v>
      </c>
      <c r="C10" s="298"/>
      <c r="D10" s="118">
        <v>9422.0445035199991</v>
      </c>
      <c r="E10" s="118">
        <v>8898.4743787299958</v>
      </c>
      <c r="F10" s="118">
        <v>8260.7341574399998</v>
      </c>
      <c r="G10" s="118">
        <v>10668.281476079999</v>
      </c>
      <c r="H10" s="118">
        <v>19009.386026432603</v>
      </c>
      <c r="I10" s="118">
        <v>21878.784967265106</v>
      </c>
      <c r="J10" s="118">
        <v>18269.886279088398</v>
      </c>
      <c r="K10" s="118">
        <v>16515.819863649995</v>
      </c>
      <c r="L10" s="118">
        <v>17487.162701099998</v>
      </c>
      <c r="M10" s="118">
        <v>17983.683573459999</v>
      </c>
      <c r="N10" s="118">
        <f t="shared" ref="N10:V10" si="0">+N12+N16+N19+N20+N21+N22+N23</f>
        <v>23191.95092028</v>
      </c>
      <c r="O10" s="118">
        <f t="shared" si="0"/>
        <v>27908.894163167199</v>
      </c>
      <c r="P10" s="118">
        <f t="shared" si="0"/>
        <v>27207.465248603599</v>
      </c>
      <c r="Q10" s="118">
        <f t="shared" si="0"/>
        <v>38839.112236600304</v>
      </c>
      <c r="R10" s="118">
        <f t="shared" si="0"/>
        <v>55079.105672443096</v>
      </c>
      <c r="S10" s="118">
        <f t="shared" si="0"/>
        <v>63462.912806956701</v>
      </c>
      <c r="T10" s="118">
        <f t="shared" si="0"/>
        <v>63325.903901087404</v>
      </c>
      <c r="U10" s="118">
        <f t="shared" si="0"/>
        <v>61764.1434489405</v>
      </c>
      <c r="V10" s="118">
        <f t="shared" si="0"/>
        <v>56044.645069919396</v>
      </c>
      <c r="W10" s="80"/>
      <c r="X10" s="80"/>
      <c r="Y10" s="80"/>
      <c r="Z10" s="80"/>
      <c r="AA10" s="80"/>
      <c r="AB10" s="80"/>
      <c r="AC10" s="80"/>
      <c r="AD10" s="80"/>
      <c r="AE10" s="80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</row>
    <row r="11" spans="2:49" s="72" customFormat="1" ht="11.25" customHeight="1">
      <c r="B11" s="137"/>
      <c r="C11" s="137"/>
      <c r="D11" s="49"/>
      <c r="E11" s="49"/>
      <c r="F11" s="49"/>
      <c r="G11" s="49"/>
      <c r="H11" s="49"/>
      <c r="I11" s="49"/>
      <c r="J11" s="49"/>
      <c r="K11" s="80"/>
      <c r="L11" s="80"/>
      <c r="M11" s="80"/>
      <c r="N11" s="80"/>
      <c r="O11" s="80"/>
      <c r="P11" s="80"/>
      <c r="Q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</row>
    <row r="12" spans="2:49" ht="15.95" customHeight="1">
      <c r="B12" s="101" t="s">
        <v>268</v>
      </c>
      <c r="C12" s="126"/>
      <c r="D12" s="54">
        <v>8064.8587519499997</v>
      </c>
      <c r="E12" s="54">
        <v>7642.3775896499992</v>
      </c>
      <c r="F12" s="54">
        <v>7326.4622640300004</v>
      </c>
      <c r="G12" s="54">
        <v>8124.5362726200001</v>
      </c>
      <c r="H12" s="54">
        <v>11280.0361320964</v>
      </c>
      <c r="I12" s="54">
        <v>14114.559230916899</v>
      </c>
      <c r="J12" s="54">
        <v>12308.356825310002</v>
      </c>
      <c r="K12" s="85">
        <v>10899.190136289999</v>
      </c>
      <c r="L12" s="85">
        <v>11718.42264755</v>
      </c>
      <c r="M12" s="85">
        <v>11965.330067699999</v>
      </c>
      <c r="N12" s="85">
        <v>15639.727270360001</v>
      </c>
      <c r="O12" s="85">
        <v>19936.188800930002</v>
      </c>
      <c r="P12" s="85">
        <v>10006.879982210001</v>
      </c>
      <c r="Q12" s="85">
        <v>13904.203772449499</v>
      </c>
      <c r="R12" s="85">
        <v>27337.237345405301</v>
      </c>
      <c r="S12" s="85">
        <v>27223.452976325199</v>
      </c>
      <c r="T12" s="85">
        <v>33167.564931518005</v>
      </c>
      <c r="U12" s="85">
        <f>+SUM(U13:U15)</f>
        <v>36038.812370512205</v>
      </c>
      <c r="V12" s="85">
        <f>+SUM(V13:V15)</f>
        <v>35816.907977923896</v>
      </c>
      <c r="Y12" s="85"/>
      <c r="Z12" s="85"/>
      <c r="AA12" s="85"/>
      <c r="AB12" s="85"/>
      <c r="AC12" s="85"/>
      <c r="AD12" s="85"/>
      <c r="AE12" s="85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</row>
    <row r="13" spans="2:49" ht="15.95" customHeight="1">
      <c r="B13" s="101" t="s">
        <v>269</v>
      </c>
      <c r="C13" s="126"/>
      <c r="D13" s="54">
        <v>3959.7021670700001</v>
      </c>
      <c r="E13" s="54">
        <v>3362.1335010600001</v>
      </c>
      <c r="F13" s="54">
        <v>3789.1815483800001</v>
      </c>
      <c r="G13" s="54">
        <v>5066.2472971799998</v>
      </c>
      <c r="H13" s="54">
        <v>5768.0713006699998</v>
      </c>
      <c r="I13" s="54">
        <v>5464.6839866499995</v>
      </c>
      <c r="J13" s="54">
        <v>5428.2370431400004</v>
      </c>
      <c r="K13" s="85">
        <v>6481.2210051399998</v>
      </c>
      <c r="L13" s="85">
        <v>6633.0111790099991</v>
      </c>
      <c r="M13" s="85">
        <v>6493.6580326599997</v>
      </c>
      <c r="N13" s="85">
        <v>5400.1877613900006</v>
      </c>
      <c r="O13" s="85">
        <v>7376.8790340699998</v>
      </c>
      <c r="P13" s="85">
        <v>5978.0485238400006</v>
      </c>
      <c r="Q13" s="85">
        <v>1539.6361824200001</v>
      </c>
      <c r="R13" s="85">
        <v>12107.946229957101</v>
      </c>
      <c r="S13" s="85">
        <v>10381.3446224083</v>
      </c>
      <c r="T13" s="85">
        <v>15727.5027173997</v>
      </c>
      <c r="U13" s="85">
        <v>24155.693618373803</v>
      </c>
      <c r="V13" s="85">
        <v>27475.151272349998</v>
      </c>
      <c r="W13" s="80"/>
      <c r="X13" s="80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</row>
    <row r="14" spans="2:49" ht="15.95" customHeight="1">
      <c r="B14" s="101" t="s">
        <v>270</v>
      </c>
      <c r="C14" s="262"/>
      <c r="D14" s="54">
        <v>4105.1565848800001</v>
      </c>
      <c r="E14" s="54">
        <v>4280.2440885899996</v>
      </c>
      <c r="F14" s="54">
        <v>3537.2807156499998</v>
      </c>
      <c r="G14" s="54">
        <v>3053.0795090000001</v>
      </c>
      <c r="H14" s="54">
        <v>5365.9991942197003</v>
      </c>
      <c r="I14" s="54">
        <v>6326.2574418996001</v>
      </c>
      <c r="J14" s="54">
        <v>5225.7377734000002</v>
      </c>
      <c r="K14" s="85">
        <v>4417.9691311500001</v>
      </c>
      <c r="L14" s="85">
        <v>5085.41146854</v>
      </c>
      <c r="M14" s="85">
        <v>5361.7037226099992</v>
      </c>
      <c r="N14" s="85">
        <v>7321.2920884700006</v>
      </c>
      <c r="O14" s="85">
        <v>7942.3828766400002</v>
      </c>
      <c r="P14" s="85">
        <v>2133.5183053699998</v>
      </c>
      <c r="Q14" s="85">
        <v>9331.3645674622003</v>
      </c>
      <c r="R14" s="85">
        <v>13745.533911098801</v>
      </c>
      <c r="S14" s="85">
        <v>16254.221152907399</v>
      </c>
      <c r="T14" s="85">
        <v>17046.011872531002</v>
      </c>
      <c r="U14" s="85">
        <v>11503.7334055519</v>
      </c>
      <c r="V14" s="85">
        <v>7982.4560401462004</v>
      </c>
      <c r="W14" s="80"/>
      <c r="X14" s="80"/>
      <c r="Y14" s="85"/>
      <c r="Z14" s="85"/>
      <c r="AA14" s="85"/>
      <c r="AB14" s="85"/>
      <c r="AC14" s="85"/>
      <c r="AD14" s="85"/>
      <c r="AE14" s="85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</row>
    <row r="15" spans="2:49" ht="15.95" customHeight="1">
      <c r="B15" s="101" t="s">
        <v>332</v>
      </c>
      <c r="C15" s="126"/>
      <c r="D15" s="54">
        <v>0</v>
      </c>
      <c r="E15" s="54">
        <v>0</v>
      </c>
      <c r="F15" s="54">
        <v>0</v>
      </c>
      <c r="G15" s="54">
        <v>5.2094664399999999</v>
      </c>
      <c r="H15" s="54">
        <v>145.96563720669999</v>
      </c>
      <c r="I15" s="54">
        <v>2323.6178023673001</v>
      </c>
      <c r="J15" s="54">
        <v>1654.3820087700001</v>
      </c>
      <c r="K15" s="85">
        <v>0</v>
      </c>
      <c r="L15" s="85">
        <v>0</v>
      </c>
      <c r="M15" s="85">
        <v>109.96831243000001</v>
      </c>
      <c r="N15" s="85">
        <v>2918.2474204999999</v>
      </c>
      <c r="O15" s="85">
        <v>4616.9268902200001</v>
      </c>
      <c r="P15" s="85">
        <v>1895.3131530000001</v>
      </c>
      <c r="Q15" s="85">
        <v>3033.2030225672997</v>
      </c>
      <c r="R15" s="85">
        <v>1483.7572043494001</v>
      </c>
      <c r="S15" s="85">
        <v>587.88720100950002</v>
      </c>
      <c r="T15" s="85">
        <v>394.05034158730001</v>
      </c>
      <c r="U15" s="85">
        <v>379.38534658650002</v>
      </c>
      <c r="V15" s="85">
        <v>359.30066542770004</v>
      </c>
      <c r="W15" s="80"/>
      <c r="X15" s="80"/>
      <c r="Y15" s="85"/>
      <c r="Z15" s="85"/>
      <c r="AA15" s="85"/>
      <c r="AB15" s="85"/>
      <c r="AC15" s="85"/>
      <c r="AD15" s="85"/>
      <c r="AE15" s="85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</row>
    <row r="16" spans="2:49" ht="15.95" customHeight="1">
      <c r="B16" s="101" t="s">
        <v>271</v>
      </c>
      <c r="C16" s="126"/>
      <c r="D16" s="54">
        <v>117.70597608999999</v>
      </c>
      <c r="E16" s="54">
        <v>88.397989199999998</v>
      </c>
      <c r="F16" s="54">
        <v>97.16041912</v>
      </c>
      <c r="G16" s="54">
        <v>1495.6306922399999</v>
      </c>
      <c r="H16" s="54">
        <v>6300.5693814300002</v>
      </c>
      <c r="I16" s="54">
        <v>6131.39633435</v>
      </c>
      <c r="J16" s="54">
        <v>4003.8640907305003</v>
      </c>
      <c r="K16" s="85">
        <v>1786.0539386600001</v>
      </c>
      <c r="L16" s="85">
        <v>3009.8041994299997</v>
      </c>
      <c r="M16" s="85">
        <v>1773.8390946300001</v>
      </c>
      <c r="N16" s="85">
        <v>3447.1344965799999</v>
      </c>
      <c r="O16" s="85">
        <v>1700.8304647299999</v>
      </c>
      <c r="P16" s="85">
        <f t="shared" ref="P16:U16" si="1">+P17+P18</f>
        <v>3339.2455546199999</v>
      </c>
      <c r="Q16" s="85">
        <f t="shared" si="1"/>
        <v>13342.725221604302</v>
      </c>
      <c r="R16" s="85">
        <f t="shared" si="1"/>
        <v>19449.971845299897</v>
      </c>
      <c r="S16" s="85">
        <f t="shared" si="1"/>
        <v>18168.7219287751</v>
      </c>
      <c r="T16" s="85">
        <f t="shared" si="1"/>
        <v>18618.656958053503</v>
      </c>
      <c r="U16" s="85">
        <f t="shared" si="1"/>
        <v>11045.829676093899</v>
      </c>
      <c r="V16" s="85">
        <f>+SUM(V17:V18)</f>
        <v>6492.4844355286996</v>
      </c>
      <c r="W16" s="80"/>
      <c r="X16" s="80"/>
      <c r="Y16" s="85"/>
      <c r="Z16" s="85"/>
      <c r="AA16" s="85"/>
      <c r="AB16" s="85"/>
      <c r="AC16" s="85"/>
      <c r="AD16" s="85"/>
      <c r="AE16" s="85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</row>
    <row r="17" spans="2:49" ht="15.95" customHeight="1">
      <c r="B17" s="101" t="s">
        <v>272</v>
      </c>
      <c r="C17" s="126"/>
      <c r="D17" s="54">
        <v>0.45007000000000003</v>
      </c>
      <c r="E17" s="54">
        <v>38.278574999999996</v>
      </c>
      <c r="F17" s="54">
        <v>30.268352499999999</v>
      </c>
      <c r="G17" s="54">
        <v>204.12727408999999</v>
      </c>
      <c r="H17" s="54">
        <v>0</v>
      </c>
      <c r="I17" s="54">
        <v>45.953400000000002</v>
      </c>
      <c r="J17" s="54">
        <v>0</v>
      </c>
      <c r="K17" s="85">
        <v>0</v>
      </c>
      <c r="L17" s="85">
        <v>39.897599999999997</v>
      </c>
      <c r="M17" s="85">
        <v>139.64150000000001</v>
      </c>
      <c r="N17" s="85">
        <v>146.66402672999999</v>
      </c>
      <c r="O17" s="85">
        <v>0.35146365999999996</v>
      </c>
      <c r="P17" s="85">
        <v>40.927725039999999</v>
      </c>
      <c r="Q17" s="85">
        <v>1551.0030549537</v>
      </c>
      <c r="R17" s="85">
        <v>1279.5042102217999</v>
      </c>
      <c r="S17" s="85">
        <v>1262.9619021966</v>
      </c>
      <c r="T17" s="85">
        <v>658.6548866152001</v>
      </c>
      <c r="U17" s="85">
        <v>311.72142823920001</v>
      </c>
      <c r="V17" s="85">
        <v>293.42423303960004</v>
      </c>
      <c r="W17" s="80"/>
      <c r="X17" s="80"/>
      <c r="Y17" s="85"/>
      <c r="Z17" s="85"/>
      <c r="AA17" s="85"/>
      <c r="AB17" s="85"/>
      <c r="AC17" s="85"/>
      <c r="AD17" s="85"/>
      <c r="AE17" s="85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</row>
    <row r="18" spans="2:49" ht="15.95" customHeight="1">
      <c r="B18" s="101" t="s">
        <v>273</v>
      </c>
      <c r="C18" s="126"/>
      <c r="D18" s="54">
        <v>117.25590609</v>
      </c>
      <c r="E18" s="54">
        <v>50.119414200000001</v>
      </c>
      <c r="F18" s="54">
        <v>66.892066619999994</v>
      </c>
      <c r="G18" s="54">
        <v>1291.50341815</v>
      </c>
      <c r="H18" s="54">
        <v>6300.5693814300002</v>
      </c>
      <c r="I18" s="54">
        <v>6085.4429343499996</v>
      </c>
      <c r="J18" s="54">
        <v>4003.8640907305003</v>
      </c>
      <c r="K18" s="85">
        <v>1786.0539386600001</v>
      </c>
      <c r="L18" s="85">
        <v>2969.9065994299999</v>
      </c>
      <c r="M18" s="85">
        <v>1634.1975946300001</v>
      </c>
      <c r="N18" s="85">
        <v>3300.47046985</v>
      </c>
      <c r="O18" s="85">
        <v>1700.4790010699999</v>
      </c>
      <c r="P18" s="85">
        <v>3298.3178295799999</v>
      </c>
      <c r="Q18" s="85">
        <v>11791.722166650601</v>
      </c>
      <c r="R18" s="85">
        <v>18170.467635078097</v>
      </c>
      <c r="S18" s="85">
        <v>16905.7600265785</v>
      </c>
      <c r="T18" s="85">
        <v>17960.002071438303</v>
      </c>
      <c r="U18" s="85">
        <v>10734.1082478547</v>
      </c>
      <c r="V18" s="85">
        <v>6199.0602024890995</v>
      </c>
      <c r="W18" s="80"/>
      <c r="X18" s="80"/>
      <c r="Y18" s="85"/>
      <c r="Z18" s="85"/>
      <c r="AA18" s="85"/>
      <c r="AB18" s="85"/>
      <c r="AC18" s="85"/>
      <c r="AD18" s="85"/>
      <c r="AE18" s="85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</row>
    <row r="19" spans="2:49" ht="15.95" customHeight="1">
      <c r="B19" s="101" t="s">
        <v>274</v>
      </c>
      <c r="C19" s="126"/>
      <c r="D19" s="54">
        <v>10.249282089999999</v>
      </c>
      <c r="E19" s="54">
        <v>0</v>
      </c>
      <c r="F19" s="54">
        <v>20.198990210000002</v>
      </c>
      <c r="G19" s="54">
        <v>0.64523706000000003</v>
      </c>
      <c r="H19" s="54">
        <v>83.842370288499993</v>
      </c>
      <c r="I19" s="54">
        <v>58.605282960699995</v>
      </c>
      <c r="J19" s="54">
        <v>88.370126999999997</v>
      </c>
      <c r="K19" s="85">
        <v>1767.1617902099999</v>
      </c>
      <c r="L19" s="85">
        <v>319.80266341999993</v>
      </c>
      <c r="M19" s="85">
        <v>1607.20589058</v>
      </c>
      <c r="N19" s="85">
        <v>915.56661895000002</v>
      </c>
      <c r="O19" s="85">
        <v>2462.9010566693</v>
      </c>
      <c r="P19" s="85">
        <v>9841.0963127222003</v>
      </c>
      <c r="Q19" s="85">
        <v>3813.7976229682999</v>
      </c>
      <c r="R19" s="85">
        <v>78.242353866400009</v>
      </c>
      <c r="S19" s="85">
        <v>616.3087474404</v>
      </c>
      <c r="T19" s="85">
        <v>783.70434623300002</v>
      </c>
      <c r="U19" s="85">
        <v>3101.1288444176998</v>
      </c>
      <c r="V19" s="85">
        <v>1839.3597395033003</v>
      </c>
      <c r="W19" s="80"/>
      <c r="X19" s="80"/>
      <c r="Y19" s="85"/>
      <c r="Z19" s="85"/>
      <c r="AA19" s="85"/>
      <c r="AB19" s="85"/>
      <c r="AC19" s="85"/>
      <c r="AD19" s="85"/>
      <c r="AE19" s="85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</row>
    <row r="20" spans="2:49" ht="15.95" customHeight="1">
      <c r="B20" s="101" t="s">
        <v>275</v>
      </c>
      <c r="C20" s="126"/>
      <c r="D20" s="54">
        <v>197.59487956000001</v>
      </c>
      <c r="E20" s="54">
        <v>235.76569777</v>
      </c>
      <c r="F20" s="54">
        <v>274.14515743999999</v>
      </c>
      <c r="G20" s="54">
        <v>295.28068418999999</v>
      </c>
      <c r="H20" s="54">
        <v>359.18558572000001</v>
      </c>
      <c r="I20" s="54">
        <v>397.59621074</v>
      </c>
      <c r="J20" s="54">
        <v>495.70215378</v>
      </c>
      <c r="K20" s="85">
        <v>508.37177395999998</v>
      </c>
      <c r="L20" s="85">
        <v>699.70536350999987</v>
      </c>
      <c r="M20" s="85">
        <v>815.40412024</v>
      </c>
      <c r="N20" s="85">
        <v>1188.46723982</v>
      </c>
      <c r="O20" s="85">
        <v>1391.1511050300003</v>
      </c>
      <c r="P20" s="85">
        <v>1826.6455285499997</v>
      </c>
      <c r="Q20" s="85">
        <v>2176.6423586700002</v>
      </c>
      <c r="R20" s="85">
        <v>2430.5720245200005</v>
      </c>
      <c r="S20" s="85">
        <v>2598.8761555800006</v>
      </c>
      <c r="T20" s="85">
        <v>2485.3455490400006</v>
      </c>
      <c r="U20" s="85">
        <v>3432.8915632099997</v>
      </c>
      <c r="V20" s="85">
        <v>3403.2691986300001</v>
      </c>
      <c r="W20" s="80"/>
      <c r="X20" s="80"/>
      <c r="Y20" s="85"/>
      <c r="Z20" s="85"/>
      <c r="AA20" s="85"/>
      <c r="AB20" s="85"/>
      <c r="AC20" s="85"/>
      <c r="AD20" s="85"/>
      <c r="AE20" s="85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</row>
    <row r="21" spans="2:49" ht="15.95" customHeight="1">
      <c r="B21" s="101" t="s">
        <v>463</v>
      </c>
      <c r="C21" s="126"/>
      <c r="D21" s="54"/>
      <c r="E21" s="54"/>
      <c r="F21" s="54"/>
      <c r="G21" s="54"/>
      <c r="H21" s="54"/>
      <c r="I21" s="54"/>
      <c r="J21" s="54"/>
      <c r="K21" s="85"/>
      <c r="L21" s="85"/>
      <c r="M21" s="85"/>
      <c r="N21" s="85"/>
      <c r="O21" s="85"/>
      <c r="P21" s="85"/>
      <c r="Q21" s="85">
        <v>3158.9130069519001</v>
      </c>
      <c r="R21" s="85">
        <v>3224.9976509619</v>
      </c>
      <c r="S21" s="85">
        <v>12184.608467779099</v>
      </c>
      <c r="T21" s="85">
        <v>5716.7278051002995</v>
      </c>
      <c r="U21" s="85">
        <v>5451.3791001099999</v>
      </c>
      <c r="V21" s="85">
        <v>5902.0379564756004</v>
      </c>
      <c r="W21" s="80"/>
      <c r="X21" s="80"/>
      <c r="Y21" s="85"/>
      <c r="Z21" s="85"/>
      <c r="AA21" s="85"/>
      <c r="AB21" s="85"/>
      <c r="AC21" s="85"/>
      <c r="AD21" s="85"/>
      <c r="AE21" s="85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</row>
    <row r="22" spans="2:49" ht="15.95" customHeight="1">
      <c r="B22" s="101" t="s">
        <v>276</v>
      </c>
      <c r="C22" s="126"/>
      <c r="D22" s="54">
        <v>0.95746313999999999</v>
      </c>
      <c r="E22" s="54">
        <v>-12.9817858800025</v>
      </c>
      <c r="F22" s="54">
        <v>54.249601349998599</v>
      </c>
      <c r="G22" s="54">
        <v>89.982780989999796</v>
      </c>
      <c r="H22" s="54">
        <v>122.476733311305</v>
      </c>
      <c r="I22" s="54">
        <v>110.49139751040479</v>
      </c>
      <c r="J22" s="54">
        <v>160.89359914999659</v>
      </c>
      <c r="K22" s="85">
        <v>149.92891568999801</v>
      </c>
      <c r="L22" s="85">
        <v>176.27452509999785</v>
      </c>
      <c r="M22" s="85">
        <v>146.92639471999792</v>
      </c>
      <c r="N22" s="85">
        <v>148.40569194999989</v>
      </c>
      <c r="O22" s="85">
        <v>537.02897566899992</v>
      </c>
      <c r="P22" s="85">
        <v>211.06046570079707</v>
      </c>
      <c r="Q22" s="85">
        <v>20.926285409999998</v>
      </c>
      <c r="R22" s="85">
        <v>20.926285409999998</v>
      </c>
      <c r="S22" s="85">
        <v>20.926285409999998</v>
      </c>
      <c r="T22" s="85">
        <v>20.926285409999998</v>
      </c>
      <c r="U22" s="85">
        <v>20.926285409999995</v>
      </c>
      <c r="V22" s="85">
        <v>7</v>
      </c>
      <c r="W22" s="80"/>
      <c r="X22" s="80"/>
      <c r="Y22" s="85"/>
      <c r="Z22" s="85"/>
      <c r="AA22" s="85"/>
      <c r="AB22" s="85"/>
      <c r="AC22" s="85"/>
      <c r="AD22" s="85"/>
      <c r="AE22" s="85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</row>
    <row r="23" spans="2:49" ht="15.95" customHeight="1">
      <c r="B23" s="101" t="s">
        <v>462</v>
      </c>
      <c r="C23" s="126"/>
      <c r="D23" s="54">
        <v>1030.6781506899999</v>
      </c>
      <c r="E23" s="54">
        <v>944.91488799000001</v>
      </c>
      <c r="F23" s="54">
        <v>488.51772528999999</v>
      </c>
      <c r="G23" s="54">
        <v>662.20580898000003</v>
      </c>
      <c r="H23" s="54">
        <v>863.27582358640007</v>
      </c>
      <c r="I23" s="54">
        <v>1066.1365107871002</v>
      </c>
      <c r="J23" s="54">
        <v>1212.6994831178999</v>
      </c>
      <c r="K23" s="85">
        <v>1405.1133088399999</v>
      </c>
      <c r="L23" s="85">
        <v>1563.1533020899999</v>
      </c>
      <c r="M23" s="85">
        <v>1674.9780055899998</v>
      </c>
      <c r="N23" s="85">
        <v>1852.64960262</v>
      </c>
      <c r="O23" s="85">
        <v>1880.7937601389001</v>
      </c>
      <c r="P23" s="85">
        <v>1982.5374048005999</v>
      </c>
      <c r="Q23" s="85">
        <v>2421.9039685462999</v>
      </c>
      <c r="R23" s="85">
        <v>2537.1581669796001</v>
      </c>
      <c r="S23" s="85">
        <v>2650.0182456469006</v>
      </c>
      <c r="T23" s="85">
        <v>2532.9780257325997</v>
      </c>
      <c r="U23" s="85">
        <v>2673.1756091867001</v>
      </c>
      <c r="V23" s="85">
        <v>2583.5857618579003</v>
      </c>
      <c r="W23" s="80"/>
      <c r="X23" s="80"/>
      <c r="Y23" s="85"/>
      <c r="Z23" s="85"/>
      <c r="AA23" s="85"/>
      <c r="AB23" s="85"/>
      <c r="AC23" s="85"/>
      <c r="AD23" s="85"/>
      <c r="AE23" s="85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</row>
    <row r="24" spans="2:49" s="72" customFormat="1" ht="10.5" customHeight="1" thickBot="1">
      <c r="B24" s="132"/>
      <c r="C24" s="132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80"/>
      <c r="X24" s="80"/>
      <c r="Y24" s="80"/>
      <c r="Z24" s="80"/>
      <c r="AA24" s="80"/>
      <c r="AB24" s="80"/>
      <c r="AC24" s="80"/>
      <c r="AD24" s="80"/>
      <c r="AE24" s="80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</row>
    <row r="25" spans="2:49" s="72" customFormat="1" ht="6" customHeight="1">
      <c r="B25" s="108"/>
      <c r="C25" s="108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80"/>
      <c r="X25" s="80"/>
      <c r="Y25" s="80"/>
      <c r="Z25" s="80"/>
      <c r="AA25" s="80"/>
      <c r="AB25" s="80"/>
      <c r="AC25" s="80"/>
      <c r="AD25" s="80"/>
      <c r="AE25" s="80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</row>
    <row r="26" spans="2:49" s="72" customFormat="1" ht="15.75" customHeight="1">
      <c r="B26" s="139" t="s">
        <v>78</v>
      </c>
      <c r="C26" s="140" t="s">
        <v>343</v>
      </c>
      <c r="D26" s="37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</row>
    <row r="27" spans="2:49" s="72" customFormat="1" ht="16.149999999999999" customHeight="1">
      <c r="B27" s="62" t="s">
        <v>460</v>
      </c>
      <c r="C27" s="62" t="s">
        <v>465</v>
      </c>
      <c r="D27" s="37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</row>
    <row r="28" spans="2:49" ht="16.149999999999999" customHeight="1">
      <c r="B28" s="62" t="s">
        <v>168</v>
      </c>
      <c r="C28" s="62" t="s">
        <v>409</v>
      </c>
      <c r="D28" s="56"/>
      <c r="E28" s="54"/>
      <c r="F28" s="54"/>
      <c r="G28" s="54"/>
      <c r="H28" s="53"/>
      <c r="I28" s="53"/>
      <c r="J28" s="53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</row>
    <row r="29" spans="2:49" ht="12.95" customHeight="1">
      <c r="B29" s="62"/>
      <c r="C29" s="62"/>
      <c r="D29" s="56"/>
      <c r="E29" s="54"/>
      <c r="F29" s="54"/>
      <c r="G29" s="54"/>
      <c r="H29" s="53"/>
      <c r="I29" s="53"/>
      <c r="J29" s="53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</row>
    <row r="30" spans="2:49" ht="12.95" customHeight="1">
      <c r="B30" s="111"/>
      <c r="C30" s="111"/>
      <c r="D30" s="111"/>
      <c r="E30" s="122"/>
      <c r="F30" s="122"/>
      <c r="G30" s="122"/>
      <c r="H30" s="113"/>
      <c r="I30" s="113"/>
      <c r="J30" s="113"/>
      <c r="K30" s="113"/>
      <c r="L30" s="113"/>
      <c r="M30" s="113"/>
      <c r="N30" s="113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2:49" ht="18" customHeight="1">
      <c r="E31" s="94"/>
      <c r="F31" s="94"/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</row>
    <row r="32" spans="2:49">
      <c r="E32" s="94"/>
      <c r="F32" s="94"/>
      <c r="G32" s="9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</row>
    <row r="33" spans="5:49">
      <c r="E33" s="94"/>
      <c r="F33" s="94"/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</row>
    <row r="34" spans="5:49">
      <c r="E34" s="94"/>
      <c r="F34" s="94"/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</row>
    <row r="35" spans="5:49">
      <c r="E35" s="94"/>
      <c r="F35" s="94"/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</row>
    <row r="36" spans="5:49">
      <c r="E36" s="94"/>
      <c r="F36" s="94"/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</row>
    <row r="37" spans="5:49"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</row>
    <row r="38" spans="5:49"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</row>
    <row r="39" spans="5:49"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</row>
    <row r="40" spans="5:49"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</row>
    <row r="41" spans="5:49"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</row>
    <row r="42" spans="5:49"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</row>
    <row r="43" spans="5:49"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</row>
    <row r="44" spans="5:49"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</row>
    <row r="45" spans="5:49"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</row>
    <row r="46" spans="5:49"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</row>
    <row r="47" spans="5:49"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</row>
    <row r="48" spans="5:49"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</row>
    <row r="49" spans="5:49" ht="6" customHeight="1"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</row>
    <row r="50" spans="5:49"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</row>
    <row r="51" spans="5:49"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</row>
    <row r="52" spans="5:49"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</row>
    <row r="53" spans="5:49"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</row>
    <row r="54" spans="5:49"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</row>
    <row r="55" spans="5:49"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</row>
    <row r="56" spans="5:49"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</row>
    <row r="57" spans="5:49"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</row>
    <row r="58" spans="5:49"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</row>
    <row r="59" spans="5:49"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</row>
    <row r="60" spans="5:49"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</row>
    <row r="61" spans="5:49"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</row>
    <row r="62" spans="5:49"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</row>
    <row r="63" spans="5:49"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</row>
    <row r="64" spans="5:49"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</row>
    <row r="65" spans="5:49"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</row>
    <row r="66" spans="5:49">
      <c r="E66" s="94"/>
      <c r="F66" s="94"/>
      <c r="G66" s="94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</row>
    <row r="67" spans="5:49">
      <c r="E67" s="94"/>
      <c r="F67" s="94"/>
      <c r="G67" s="9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</row>
    <row r="68" spans="5:49">
      <c r="E68" s="94"/>
      <c r="F68" s="94"/>
      <c r="G68" s="94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</row>
    <row r="69" spans="5:49"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</row>
    <row r="70" spans="5:49"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</row>
    <row r="71" spans="5:49"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</row>
    <row r="72" spans="5:49"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</row>
    <row r="73" spans="5:49"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</row>
    <row r="74" spans="5:49"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</row>
    <row r="75" spans="5:49"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</row>
    <row r="76" spans="5:49"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</row>
    <row r="77" spans="5:49"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</row>
    <row r="78" spans="5:49"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</row>
    <row r="79" spans="5:49"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</row>
    <row r="80" spans="5:49"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</row>
    <row r="81" spans="5:31"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</row>
    <row r="82" spans="5:31"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</row>
    <row r="83" spans="5:31"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</row>
    <row r="84" spans="5:31"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</row>
    <row r="85" spans="5:31"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</row>
    <row r="86" spans="5:31"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5:31"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5:31"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</row>
    <row r="89" spans="5:31">
      <c r="E89" s="95"/>
      <c r="F89" s="95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</row>
    <row r="90" spans="5:31">
      <c r="E90" s="95"/>
      <c r="F90" s="95"/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</row>
    <row r="91" spans="5:31">
      <c r="E91" s="95"/>
      <c r="F91" s="95"/>
      <c r="G91" s="95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</row>
  </sheetData>
  <mergeCells count="2">
    <mergeCell ref="B6:C6"/>
    <mergeCell ref="B10:C10"/>
  </mergeCells>
  <printOptions horizontalCentered="1"/>
  <pageMargins left="0.78740157480314965" right="0.78740157480314965" top="0.39370078740157483" bottom="0.39370078740157483" header="0" footer="0"/>
  <pageSetup paperSize="5" scale="63" orientation="landscape" r:id="rId1"/>
  <ignoredErrors>
    <ignoredError sqref="V1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B1:AB92"/>
  <sheetViews>
    <sheetView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22.77734375" style="66" customWidth="1"/>
    <col min="3" max="3" width="47.21875" style="66" customWidth="1"/>
    <col min="4" max="22" width="10.109375" style="66" customWidth="1"/>
    <col min="23" max="30" width="13.6640625" style="66" customWidth="1"/>
    <col min="31" max="16384" width="11.5546875" style="66"/>
  </cols>
  <sheetData>
    <row r="1" spans="2:28" ht="20.100000000000001" customHeight="1"/>
    <row r="2" spans="2:28" ht="18" customHeight="1"/>
    <row r="3" spans="2:28" ht="18" customHeight="1">
      <c r="B3" s="73"/>
      <c r="C3" s="73"/>
      <c r="D3" s="73"/>
      <c r="E3" s="73"/>
      <c r="F3" s="73"/>
      <c r="G3" s="73"/>
    </row>
    <row r="4" spans="2:28" ht="18" customHeight="1">
      <c r="B4" s="65" t="s">
        <v>364</v>
      </c>
      <c r="C4" s="36"/>
      <c r="D4" s="36"/>
    </row>
    <row r="5" spans="2:28" ht="18" customHeight="1">
      <c r="B5" s="67" t="s">
        <v>262</v>
      </c>
      <c r="C5" s="38"/>
      <c r="D5" s="38"/>
      <c r="E5" s="246"/>
      <c r="F5" s="246"/>
      <c r="G5" s="246"/>
      <c r="H5" s="246"/>
    </row>
    <row r="6" spans="2:28" ht="15.95" customHeight="1">
      <c r="B6" s="295" t="s">
        <v>402</v>
      </c>
      <c r="C6" s="295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</row>
    <row r="7" spans="2:28" ht="9.9499999999999993" customHeight="1" thickBot="1">
      <c r="B7" s="115"/>
      <c r="C7" s="115"/>
    </row>
    <row r="8" spans="2:28" s="72" customFormat="1" ht="30" customHeight="1" thickBot="1">
      <c r="B8" s="41" t="s">
        <v>142</v>
      </c>
      <c r="C8" s="134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28" s="72" customFormat="1" ht="15" customHeight="1">
      <c r="B9" s="83"/>
      <c r="C9" s="83"/>
      <c r="D9" s="116"/>
      <c r="E9" s="116"/>
      <c r="F9" s="116"/>
      <c r="G9" s="116"/>
      <c r="H9" s="116"/>
    </row>
    <row r="10" spans="2:28" s="83" customFormat="1" ht="15" customHeight="1">
      <c r="B10" s="297" t="s">
        <v>335</v>
      </c>
      <c r="C10" s="297"/>
      <c r="D10" s="117">
        <v>31941.771799900001</v>
      </c>
      <c r="E10" s="117">
        <v>42026.333033620009</v>
      </c>
      <c r="F10" s="117">
        <v>49312.863285489992</v>
      </c>
      <c r="G10" s="117">
        <v>46230.606380120007</v>
      </c>
      <c r="H10" s="117">
        <v>46426.177011449996</v>
      </c>
      <c r="I10" s="117">
        <v>54827.690877690606</v>
      </c>
      <c r="J10" s="117">
        <v>70373.823966600001</v>
      </c>
      <c r="K10" s="117">
        <v>85253.468499980008</v>
      </c>
      <c r="L10" s="117">
        <v>101963.71704626999</v>
      </c>
      <c r="M10" s="117">
        <v>125060.94059333001</v>
      </c>
      <c r="N10" s="117">
        <v>148642.78702604002</v>
      </c>
      <c r="O10" s="117">
        <v>170274.57077649</v>
      </c>
      <c r="P10" s="117">
        <v>155243.80261861003</v>
      </c>
      <c r="Q10" s="117">
        <v>130376.85963127001</v>
      </c>
      <c r="R10" s="117">
        <v>125764.53457747366</v>
      </c>
      <c r="S10" s="117">
        <f>+S12+S37</f>
        <v>131964.66355007456</v>
      </c>
      <c r="T10" s="117">
        <f>+T12+T37</f>
        <v>152122.50663103934</v>
      </c>
      <c r="U10" s="117">
        <f>+U12+U37</f>
        <v>178128.91232199682</v>
      </c>
      <c r="V10" s="117">
        <f>+V12+V37</f>
        <v>212525.55165868058</v>
      </c>
      <c r="W10" s="117"/>
      <c r="X10" s="117"/>
      <c r="Y10" s="117"/>
      <c r="Z10" s="117"/>
      <c r="AA10" s="117"/>
      <c r="AB10" s="117"/>
    </row>
    <row r="11" spans="2:28" s="83" customFormat="1" ht="15" customHeight="1">
      <c r="B11" s="77"/>
      <c r="C11" s="77"/>
      <c r="D11" s="97"/>
      <c r="E11" s="97"/>
      <c r="F11" s="97"/>
      <c r="G11" s="97"/>
      <c r="H11" s="9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spans="2:28" s="83" customFormat="1" ht="15" customHeight="1">
      <c r="B12" s="297" t="s">
        <v>336</v>
      </c>
      <c r="C12" s="297"/>
      <c r="D12" s="117">
        <v>29933.7327396</v>
      </c>
      <c r="E12" s="117">
        <v>38574.046239500007</v>
      </c>
      <c r="F12" s="117">
        <v>45234.072285489994</v>
      </c>
      <c r="G12" s="117">
        <v>45243.577380120005</v>
      </c>
      <c r="H12" s="117">
        <v>45627.545878029996</v>
      </c>
      <c r="I12" s="117">
        <v>54150.998024108208</v>
      </c>
      <c r="J12" s="117">
        <v>69444.816966600003</v>
      </c>
      <c r="K12" s="117">
        <v>83952.316499980006</v>
      </c>
      <c r="L12" s="117">
        <v>99450.987046269991</v>
      </c>
      <c r="M12" s="117">
        <v>121539.28759333001</v>
      </c>
      <c r="N12" s="117">
        <v>142218.85369531001</v>
      </c>
      <c r="O12" s="117">
        <v>161360.74377649001</v>
      </c>
      <c r="P12" s="117">
        <v>147697.43861861003</v>
      </c>
      <c r="Q12" s="117">
        <v>124937.03670447001</v>
      </c>
      <c r="R12" s="117">
        <v>121240.77025226507</v>
      </c>
      <c r="S12" s="117">
        <f>+SUM(S25:S35)</f>
        <v>128359.39918890006</v>
      </c>
      <c r="T12" s="117">
        <f>+SUM(T25:T35)</f>
        <v>148164.36203939185</v>
      </c>
      <c r="U12" s="117">
        <f>+SUM(U25:U35)</f>
        <v>173403.47615781083</v>
      </c>
      <c r="V12" s="117">
        <f>+SUM(V25:V35)</f>
        <v>207159.69397042299</v>
      </c>
    </row>
    <row r="13" spans="2:28" ht="15" hidden="1" customHeight="1">
      <c r="B13" s="183" t="s">
        <v>145</v>
      </c>
      <c r="C13" s="189"/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86"/>
      <c r="S13" s="86"/>
      <c r="T13" s="86"/>
      <c r="U13" s="86"/>
      <c r="V13" s="86"/>
    </row>
    <row r="14" spans="2:28" ht="15" hidden="1" customHeight="1">
      <c r="B14" s="183" t="s">
        <v>146</v>
      </c>
      <c r="C14" s="189"/>
      <c r="D14" s="190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86"/>
      <c r="S14" s="86"/>
      <c r="T14" s="86"/>
      <c r="U14" s="86"/>
      <c r="V14" s="86"/>
    </row>
    <row r="15" spans="2:28" ht="15" hidden="1" customHeight="1">
      <c r="B15" s="183" t="s">
        <v>147</v>
      </c>
      <c r="C15" s="189"/>
      <c r="D15" s="190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86"/>
      <c r="S15" s="86"/>
      <c r="T15" s="86"/>
      <c r="U15" s="86"/>
      <c r="V15" s="86"/>
    </row>
    <row r="16" spans="2:28" ht="15" hidden="1" customHeight="1">
      <c r="B16" s="183" t="s">
        <v>148</v>
      </c>
      <c r="C16" s="189"/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86"/>
      <c r="S16" s="86"/>
      <c r="T16" s="86"/>
      <c r="U16" s="86"/>
      <c r="V16" s="86"/>
    </row>
    <row r="17" spans="2:22" ht="15" hidden="1" customHeight="1">
      <c r="B17" s="183" t="s">
        <v>149</v>
      </c>
      <c r="C17" s="189"/>
      <c r="D17" s="190">
        <v>0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86"/>
      <c r="S17" s="86"/>
      <c r="T17" s="86"/>
      <c r="U17" s="86"/>
      <c r="V17" s="86"/>
    </row>
    <row r="18" spans="2:22" ht="15" hidden="1" customHeight="1">
      <c r="B18" s="183" t="s">
        <v>150</v>
      </c>
      <c r="C18" s="192"/>
      <c r="D18" s="190">
        <v>0</v>
      </c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86"/>
      <c r="S18" s="86"/>
      <c r="T18" s="86"/>
      <c r="U18" s="86"/>
      <c r="V18" s="86"/>
    </row>
    <row r="19" spans="2:22" ht="15" hidden="1" customHeight="1">
      <c r="B19" s="183" t="s">
        <v>214</v>
      </c>
      <c r="C19" s="192"/>
      <c r="D19" s="190">
        <v>0</v>
      </c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86"/>
      <c r="S19" s="86"/>
      <c r="T19" s="86"/>
      <c r="U19" s="86"/>
      <c r="V19" s="86"/>
    </row>
    <row r="20" spans="2:22" ht="15" hidden="1" customHeight="1">
      <c r="B20" s="183" t="s">
        <v>152</v>
      </c>
      <c r="C20" s="189"/>
      <c r="D20" s="190">
        <v>0</v>
      </c>
      <c r="E20" s="190">
        <v>0</v>
      </c>
      <c r="F20" s="190">
        <v>0</v>
      </c>
      <c r="G20" s="190">
        <v>0</v>
      </c>
      <c r="H20" s="190">
        <v>0</v>
      </c>
      <c r="I20" s="190">
        <v>0</v>
      </c>
      <c r="J20" s="190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86"/>
      <c r="S20" s="86"/>
      <c r="T20" s="86"/>
      <c r="U20" s="86"/>
      <c r="V20" s="86"/>
    </row>
    <row r="21" spans="2:22" ht="15" hidden="1" customHeight="1">
      <c r="B21" s="183" t="s">
        <v>263</v>
      </c>
      <c r="C21" s="189"/>
      <c r="D21" s="190">
        <v>0</v>
      </c>
      <c r="E21" s="190">
        <v>0</v>
      </c>
      <c r="F21" s="190">
        <v>0</v>
      </c>
      <c r="G21" s="190">
        <v>0</v>
      </c>
      <c r="H21" s="190">
        <v>0</v>
      </c>
      <c r="I21" s="190">
        <v>0</v>
      </c>
      <c r="J21" s="190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86"/>
      <c r="S21" s="86"/>
      <c r="T21" s="86"/>
      <c r="U21" s="86"/>
      <c r="V21" s="86"/>
    </row>
    <row r="22" spans="2:22" ht="15" hidden="1" customHeight="1">
      <c r="B22" s="183" t="s">
        <v>154</v>
      </c>
      <c r="C22" s="189"/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86"/>
      <c r="S22" s="86"/>
      <c r="T22" s="86"/>
      <c r="U22" s="86"/>
      <c r="V22" s="86"/>
    </row>
    <row r="23" spans="2:22" ht="15" hidden="1" customHeight="1">
      <c r="B23" s="183" t="s">
        <v>155</v>
      </c>
      <c r="C23" s="189"/>
      <c r="D23" s="190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86"/>
      <c r="S23" s="86"/>
      <c r="T23" s="86"/>
      <c r="U23" s="86"/>
      <c r="V23" s="86"/>
    </row>
    <row r="24" spans="2:22" ht="15" hidden="1" customHeight="1">
      <c r="B24" s="183" t="s">
        <v>156</v>
      </c>
      <c r="C24" s="189"/>
      <c r="D24" s="190">
        <v>0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86"/>
      <c r="S24" s="86"/>
      <c r="T24" s="86"/>
      <c r="U24" s="86"/>
      <c r="V24" s="86"/>
    </row>
    <row r="25" spans="2:22" ht="15" customHeight="1">
      <c r="B25" s="52" t="s">
        <v>417</v>
      </c>
      <c r="D25" s="107">
        <v>7166.2153513800004</v>
      </c>
      <c r="E25" s="107">
        <v>9413.5363571500002</v>
      </c>
      <c r="F25" s="107">
        <v>10931.316999999999</v>
      </c>
      <c r="G25" s="107">
        <v>10731.929</v>
      </c>
      <c r="H25" s="107">
        <v>12140.837350670001</v>
      </c>
      <c r="I25" s="86">
        <v>14066.1353953411</v>
      </c>
      <c r="J25" s="86">
        <v>18711.894</v>
      </c>
      <c r="K25" s="86">
        <v>22881.178</v>
      </c>
      <c r="L25" s="86">
        <v>26912.425000000003</v>
      </c>
      <c r="M25" s="86">
        <v>32573.204999999998</v>
      </c>
      <c r="N25" s="86">
        <v>38822.372380919995</v>
      </c>
      <c r="O25" s="86">
        <v>44308.951000000001</v>
      </c>
      <c r="P25" s="86">
        <v>42104.932000000008</v>
      </c>
      <c r="Q25" s="86">
        <v>39649.617606000007</v>
      </c>
      <c r="R25" s="86">
        <v>40751.02757845258</v>
      </c>
      <c r="S25" s="86">
        <v>42783.226182314284</v>
      </c>
      <c r="T25" s="86">
        <v>47864.018415322585</v>
      </c>
      <c r="U25" s="86">
        <v>53951.568441669013</v>
      </c>
      <c r="V25" s="86">
        <v>63452.320131614295</v>
      </c>
    </row>
    <row r="26" spans="2:22" ht="15" customHeight="1">
      <c r="B26" s="52" t="s">
        <v>158</v>
      </c>
      <c r="D26" s="107">
        <v>6569.6398201499997</v>
      </c>
      <c r="E26" s="107">
        <v>8890.0863653800006</v>
      </c>
      <c r="F26" s="107">
        <v>9824.2160000000003</v>
      </c>
      <c r="G26" s="107">
        <v>9486.2000000000007</v>
      </c>
      <c r="H26" s="107">
        <v>10466.263303149999</v>
      </c>
      <c r="I26" s="86">
        <v>13073.772001559</v>
      </c>
      <c r="J26" s="86">
        <v>17221.701000000001</v>
      </c>
      <c r="K26" s="86">
        <v>21456.63</v>
      </c>
      <c r="L26" s="86">
        <v>26429.25</v>
      </c>
      <c r="M26" s="86">
        <v>31645.966000000004</v>
      </c>
      <c r="N26" s="86">
        <v>34797.531410230004</v>
      </c>
      <c r="O26" s="86">
        <v>37528.359000000004</v>
      </c>
      <c r="P26" s="86">
        <v>33927.557000000001</v>
      </c>
      <c r="Q26" s="86">
        <v>27219.116722399998</v>
      </c>
      <c r="R26" s="86">
        <v>23046.18285580659</v>
      </c>
      <c r="S26" s="86">
        <v>25086.694511871501</v>
      </c>
      <c r="T26" s="86">
        <v>28551.445874007495</v>
      </c>
      <c r="U26" s="86">
        <v>33027.419012431797</v>
      </c>
      <c r="V26" s="86">
        <v>41003.69696750099</v>
      </c>
    </row>
    <row r="27" spans="2:22" ht="15" customHeight="1">
      <c r="B27" s="52" t="s">
        <v>159</v>
      </c>
      <c r="D27" s="107">
        <v>6672.9342116500002</v>
      </c>
      <c r="E27" s="107">
        <v>8709.9664713700004</v>
      </c>
      <c r="F27" s="107">
        <v>10029.179</v>
      </c>
      <c r="G27" s="107">
        <v>10054.123</v>
      </c>
      <c r="H27" s="107">
        <v>11718.77445422</v>
      </c>
      <c r="I27" s="86">
        <v>14629.0883569292</v>
      </c>
      <c r="J27" s="86">
        <v>18233.004000000001</v>
      </c>
      <c r="K27" s="86">
        <v>22034.862000000001</v>
      </c>
      <c r="L27" s="86">
        <v>25668.185000000001</v>
      </c>
      <c r="M27" s="86">
        <v>31516.791999999998</v>
      </c>
      <c r="N27" s="86">
        <v>36443.992552739997</v>
      </c>
      <c r="O27" s="86">
        <v>40776.55000000001</v>
      </c>
      <c r="P27" s="86">
        <v>35642.885000000002</v>
      </c>
      <c r="Q27" s="86">
        <v>29621.6378061</v>
      </c>
      <c r="R27" s="86">
        <v>29733.377467945607</v>
      </c>
      <c r="S27" s="86">
        <v>31935.414482147193</v>
      </c>
      <c r="T27" s="86">
        <v>38452.927901616305</v>
      </c>
      <c r="U27" s="86">
        <v>47554.359973388491</v>
      </c>
      <c r="V27" s="86">
        <v>59476.945433933412</v>
      </c>
    </row>
    <row r="28" spans="2:22" ht="15" customHeight="1">
      <c r="B28" s="52" t="s">
        <v>160</v>
      </c>
      <c r="D28" s="107">
        <v>3895.2390664200002</v>
      </c>
      <c r="E28" s="107">
        <v>4572.2364301500002</v>
      </c>
      <c r="F28" s="107">
        <v>4968.9430000000002</v>
      </c>
      <c r="G28" s="107">
        <v>4851.8209999999999</v>
      </c>
      <c r="H28" s="107">
        <v>5220.1370025299993</v>
      </c>
      <c r="I28" s="86">
        <v>6239.4072892030999</v>
      </c>
      <c r="J28" s="86">
        <v>8058.299</v>
      </c>
      <c r="K28" s="86">
        <v>9795.0069999999996</v>
      </c>
      <c r="L28" s="86">
        <v>11846.850999999999</v>
      </c>
      <c r="M28" s="86">
        <v>14928.804</v>
      </c>
      <c r="N28" s="86">
        <v>17363.411276179999</v>
      </c>
      <c r="O28" s="86">
        <v>19547.038999999997</v>
      </c>
      <c r="P28" s="86">
        <v>17411.935999999998</v>
      </c>
      <c r="Q28" s="86">
        <v>14200.334160300001</v>
      </c>
      <c r="R28" s="86">
        <v>12249.240937867999</v>
      </c>
      <c r="S28" s="86">
        <v>12064.004671586501</v>
      </c>
      <c r="T28" s="86">
        <v>12914.957928793596</v>
      </c>
      <c r="U28" s="86">
        <v>13997.774114091699</v>
      </c>
      <c r="V28" s="86">
        <v>15441.908521489102</v>
      </c>
    </row>
    <row r="29" spans="2:22" ht="15" customHeight="1">
      <c r="B29" s="52" t="s">
        <v>333</v>
      </c>
      <c r="C29" s="37"/>
      <c r="D29" s="107">
        <v>3166.3061966999999</v>
      </c>
      <c r="E29" s="107">
        <v>3694.0533379399999</v>
      </c>
      <c r="F29" s="107">
        <v>3693.6979999999999</v>
      </c>
      <c r="G29" s="107">
        <v>3148.4409999999998</v>
      </c>
      <c r="H29" s="107">
        <v>2973.2654802699999</v>
      </c>
      <c r="I29" s="86">
        <v>3236.0787404481002</v>
      </c>
      <c r="J29" s="86">
        <v>4093.0340000000001</v>
      </c>
      <c r="K29" s="86">
        <v>4536.9650000000001</v>
      </c>
      <c r="L29" s="86">
        <v>4698.7359999999999</v>
      </c>
      <c r="M29" s="86">
        <v>6172.0649999999996</v>
      </c>
      <c r="N29" s="86">
        <v>7838.1894950299993</v>
      </c>
      <c r="O29" s="86">
        <v>9816.4569999999985</v>
      </c>
      <c r="P29" s="86">
        <v>8818.965000000002</v>
      </c>
      <c r="Q29" s="86">
        <v>6958.5114437000002</v>
      </c>
      <c r="R29" s="86">
        <v>7115.7879562520993</v>
      </c>
      <c r="S29" s="86">
        <v>7505.6919113030017</v>
      </c>
      <c r="T29" s="86">
        <v>8857.0716475203062</v>
      </c>
      <c r="U29" s="86">
        <v>11520.077926990605</v>
      </c>
      <c r="V29" s="86">
        <v>13713.783753191401</v>
      </c>
    </row>
    <row r="30" spans="2:22" ht="15" customHeight="1">
      <c r="B30" s="52" t="s">
        <v>448</v>
      </c>
      <c r="C30" s="37"/>
      <c r="D30" s="107"/>
      <c r="E30" s="107"/>
      <c r="F30" s="107"/>
      <c r="G30" s="107"/>
      <c r="H30" s="107"/>
      <c r="I30" s="107"/>
      <c r="J30" s="107"/>
      <c r="K30" s="86"/>
      <c r="L30" s="86"/>
      <c r="M30" s="86">
        <v>264.423</v>
      </c>
      <c r="N30" s="86">
        <v>1212.7889929300002</v>
      </c>
      <c r="O30" s="86">
        <v>1646.7220000000002</v>
      </c>
      <c r="P30" s="86">
        <v>2667.4079999999999</v>
      </c>
      <c r="Q30" s="86">
        <v>1059.8621128700001</v>
      </c>
      <c r="R30" s="86">
        <v>655.74939416000007</v>
      </c>
      <c r="S30" s="86">
        <v>0</v>
      </c>
      <c r="T30" s="86">
        <v>0</v>
      </c>
      <c r="U30" s="86">
        <v>0</v>
      </c>
      <c r="V30" s="86">
        <v>0</v>
      </c>
    </row>
    <row r="31" spans="2:22" ht="15" customHeight="1">
      <c r="B31" s="52" t="s">
        <v>395</v>
      </c>
      <c r="C31" s="37"/>
      <c r="D31" s="107">
        <v>1667.1836581800001</v>
      </c>
      <c r="E31" s="107">
        <v>2425.9785394400001</v>
      </c>
      <c r="F31" s="107">
        <v>2765.8939999999998</v>
      </c>
      <c r="G31" s="107">
        <v>2474.788</v>
      </c>
      <c r="H31" s="107">
        <v>1971.1675240699999</v>
      </c>
      <c r="I31" s="86">
        <v>1931.2230319477001</v>
      </c>
      <c r="J31" s="86">
        <v>2210.2280000000001</v>
      </c>
      <c r="K31" s="86">
        <v>2276</v>
      </c>
      <c r="L31" s="86">
        <v>2643.8820000000001</v>
      </c>
      <c r="M31" s="86">
        <v>3216.3300000000004</v>
      </c>
      <c r="N31" s="86">
        <v>3819.3737922199998</v>
      </c>
      <c r="O31" s="86">
        <v>4612.3829999999998</v>
      </c>
      <c r="P31" s="86">
        <v>4120.1509999999998</v>
      </c>
      <c r="Q31" s="86">
        <v>3385.6255241999997</v>
      </c>
      <c r="R31" s="86">
        <v>4136.5721950569005</v>
      </c>
      <c r="S31" s="86">
        <v>5049.3042816265997</v>
      </c>
      <c r="T31" s="86">
        <v>6210.7264012461001</v>
      </c>
      <c r="U31" s="86">
        <v>7277.6604066140026</v>
      </c>
      <c r="V31" s="86">
        <v>8633.6103192789997</v>
      </c>
    </row>
    <row r="32" spans="2:22" ht="15" customHeight="1">
      <c r="B32" s="52" t="s">
        <v>311</v>
      </c>
      <c r="C32" s="37"/>
      <c r="D32" s="107">
        <v>0</v>
      </c>
      <c r="E32" s="107">
        <v>0</v>
      </c>
      <c r="F32" s="107">
        <v>0</v>
      </c>
      <c r="G32" s="107">
        <v>2507.3330000000001</v>
      </c>
      <c r="H32" s="107">
        <v>0</v>
      </c>
      <c r="I32" s="107">
        <v>0</v>
      </c>
      <c r="J32" s="107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</row>
    <row r="33" spans="2:22" ht="15" customHeight="1">
      <c r="B33" s="52" t="s">
        <v>312</v>
      </c>
      <c r="C33" s="37"/>
      <c r="D33" s="107">
        <v>796.21443511999996</v>
      </c>
      <c r="E33" s="107">
        <v>868.18873807</v>
      </c>
      <c r="F33" s="107">
        <v>906.63300000000004</v>
      </c>
      <c r="G33" s="107">
        <v>0</v>
      </c>
      <c r="H33" s="107">
        <v>0</v>
      </c>
      <c r="I33" s="107">
        <v>0</v>
      </c>
      <c r="J33" s="107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</row>
    <row r="34" spans="2:22" ht="15" customHeight="1">
      <c r="B34" s="52" t="s">
        <v>379</v>
      </c>
      <c r="C34" s="37"/>
      <c r="D34" s="107"/>
      <c r="E34" s="107"/>
      <c r="F34" s="107"/>
      <c r="G34" s="107"/>
      <c r="H34" s="107"/>
      <c r="I34" s="107"/>
      <c r="J34" s="107"/>
      <c r="K34" s="86"/>
      <c r="L34" s="86"/>
      <c r="M34" s="86"/>
      <c r="N34" s="86"/>
      <c r="O34" s="86"/>
      <c r="P34" s="86"/>
      <c r="Q34" s="86">
        <v>28.139241200000001</v>
      </c>
      <c r="R34" s="86">
        <v>402.18730530939996</v>
      </c>
      <c r="S34" s="86">
        <v>641.59926737240005</v>
      </c>
      <c r="T34" s="86">
        <v>958.35226218470007</v>
      </c>
      <c r="U34" s="86">
        <v>1397.5234600086003</v>
      </c>
      <c r="V34" s="86">
        <v>1777.1689885485998</v>
      </c>
    </row>
    <row r="35" spans="2:22" ht="15" customHeight="1">
      <c r="B35" s="52" t="s">
        <v>380</v>
      </c>
      <c r="C35" s="37"/>
      <c r="D35" s="107"/>
      <c r="E35" s="107"/>
      <c r="F35" s="107">
        <v>2114.1922854899999</v>
      </c>
      <c r="G35" s="107">
        <v>1988.9423801199998</v>
      </c>
      <c r="H35" s="107">
        <v>1137.1007631199998</v>
      </c>
      <c r="I35" s="107">
        <v>975.29320867999991</v>
      </c>
      <c r="J35" s="107">
        <v>916.65696660000003</v>
      </c>
      <c r="K35" s="86">
        <v>971.67449998000006</v>
      </c>
      <c r="L35" s="86">
        <v>1251.6580462699999</v>
      </c>
      <c r="M35" s="86">
        <v>1221.7025933299999</v>
      </c>
      <c r="N35" s="86">
        <v>1921.19379506</v>
      </c>
      <c r="O35" s="86">
        <v>3124.2827764899998</v>
      </c>
      <c r="P35" s="86">
        <v>3003.6046186100002</v>
      </c>
      <c r="Q35" s="86">
        <v>2814.1920876999998</v>
      </c>
      <c r="R35" s="86">
        <v>3150.6445614138997</v>
      </c>
      <c r="S35" s="86">
        <v>3293.4638806786002</v>
      </c>
      <c r="T35" s="86">
        <v>4354.8616087008004</v>
      </c>
      <c r="U35" s="86">
        <v>4677.0928226165997</v>
      </c>
      <c r="V35" s="86">
        <v>3660.2598548662004</v>
      </c>
    </row>
    <row r="36" spans="2:22" ht="15" customHeight="1">
      <c r="C36" s="37"/>
      <c r="D36" s="107"/>
      <c r="E36" s="107"/>
      <c r="F36" s="107"/>
      <c r="G36" s="107"/>
      <c r="H36" s="107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2:22" s="83" customFormat="1" ht="15" customHeight="1">
      <c r="B37" s="298" t="s">
        <v>348</v>
      </c>
      <c r="C37" s="297"/>
      <c r="D37" s="117">
        <v>2008.0390603000001</v>
      </c>
      <c r="E37" s="117">
        <v>3452.2867941199997</v>
      </c>
      <c r="F37" s="117">
        <v>4078.7909999999997</v>
      </c>
      <c r="G37" s="117">
        <v>987.029</v>
      </c>
      <c r="H37" s="117">
        <v>798.63113341999997</v>
      </c>
      <c r="I37" s="117">
        <v>676.69285358239995</v>
      </c>
      <c r="J37" s="117">
        <v>929.00700000000006</v>
      </c>
      <c r="K37" s="117">
        <v>1301.152</v>
      </c>
      <c r="L37" s="117">
        <v>2512.73</v>
      </c>
      <c r="M37" s="117">
        <v>3521.6530000000002</v>
      </c>
      <c r="N37" s="117">
        <v>6423.9333307299994</v>
      </c>
      <c r="O37" s="117">
        <v>8913.8269999999993</v>
      </c>
      <c r="P37" s="117">
        <v>7546.3640000000005</v>
      </c>
      <c r="Q37" s="117">
        <v>5439.8229267999995</v>
      </c>
      <c r="R37" s="117">
        <v>4523.7643252086</v>
      </c>
      <c r="S37" s="117">
        <f>+SUM(S39:S43)</f>
        <v>3605.2643611744998</v>
      </c>
      <c r="T37" s="117">
        <f>+SUM(T39:T43)</f>
        <v>3958.1445916474995</v>
      </c>
      <c r="U37" s="117">
        <f>+SUM(U38:U43)</f>
        <v>4725.4361641859996</v>
      </c>
      <c r="V37" s="117">
        <f>+SUM(V38:V43)</f>
        <v>5365.8576882576008</v>
      </c>
    </row>
    <row r="38" spans="2:22" ht="15" customHeight="1">
      <c r="B38" s="59" t="s">
        <v>162</v>
      </c>
      <c r="D38" s="107">
        <v>363.38861029999998</v>
      </c>
      <c r="E38" s="107">
        <v>393.09023767999997</v>
      </c>
      <c r="F38" s="107">
        <v>365.15300000000002</v>
      </c>
      <c r="G38" s="107">
        <v>350.83499999999998</v>
      </c>
      <c r="H38" s="107">
        <v>280.72589235000004</v>
      </c>
      <c r="I38" s="86">
        <v>0.61608643480000003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</row>
    <row r="39" spans="2:22" ht="15" customHeight="1">
      <c r="B39" s="59" t="s">
        <v>163</v>
      </c>
      <c r="D39" s="107">
        <v>1644.6504500000001</v>
      </c>
      <c r="E39" s="107">
        <v>2455.0741686299998</v>
      </c>
      <c r="F39" s="107">
        <v>2885.4659999999999</v>
      </c>
      <c r="G39" s="107">
        <v>0</v>
      </c>
      <c r="H39" s="107">
        <v>0</v>
      </c>
      <c r="I39" s="107">
        <v>0</v>
      </c>
      <c r="J39" s="107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</row>
    <row r="40" spans="2:22" ht="15" customHeight="1">
      <c r="B40" s="59" t="s">
        <v>164</v>
      </c>
      <c r="C40" s="72"/>
      <c r="D40" s="107">
        <v>0</v>
      </c>
      <c r="E40" s="107">
        <v>604.12238780999996</v>
      </c>
      <c r="F40" s="107">
        <v>828.17200000000003</v>
      </c>
      <c r="G40" s="107">
        <v>636.19399999999996</v>
      </c>
      <c r="H40" s="107">
        <v>517.90524106999999</v>
      </c>
      <c r="I40" s="85">
        <v>525.84358322759999</v>
      </c>
      <c r="J40" s="85">
        <v>647.58600000000001</v>
      </c>
      <c r="K40" s="86">
        <v>804.04</v>
      </c>
      <c r="L40" s="86">
        <v>1051.115</v>
      </c>
      <c r="M40" s="86">
        <v>1397.68</v>
      </c>
      <c r="N40" s="86">
        <v>1767.1904592599999</v>
      </c>
      <c r="O40" s="86">
        <v>2086.98</v>
      </c>
      <c r="P40" s="86">
        <v>1622.3579999999999</v>
      </c>
      <c r="Q40" s="86">
        <v>1288.2624215999999</v>
      </c>
      <c r="R40" s="86">
        <v>1219.3240883434</v>
      </c>
      <c r="S40" s="86">
        <v>1474.2712870211999</v>
      </c>
      <c r="T40" s="86">
        <v>1711.7206731772999</v>
      </c>
      <c r="U40" s="86">
        <v>2008.8030612417997</v>
      </c>
      <c r="V40" s="86">
        <v>2274.9875639784004</v>
      </c>
    </row>
    <row r="41" spans="2:22" ht="15" customHeight="1">
      <c r="B41" s="59" t="s">
        <v>457</v>
      </c>
      <c r="C41" s="72"/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85">
        <v>150.23318391999999</v>
      </c>
      <c r="J41" s="85">
        <v>281.42099999999999</v>
      </c>
      <c r="K41" s="86">
        <v>497.11200000000002</v>
      </c>
      <c r="L41" s="86">
        <v>774.87100000000009</v>
      </c>
      <c r="M41" s="86">
        <v>1054.9380000000001</v>
      </c>
      <c r="N41" s="86">
        <v>1317.63523622</v>
      </c>
      <c r="O41" s="86">
        <v>1554.0909999999999</v>
      </c>
      <c r="P41" s="86">
        <v>1313.2720000000002</v>
      </c>
      <c r="Q41" s="86">
        <v>565.69330519999994</v>
      </c>
      <c r="R41" s="86">
        <v>263.58241816029999</v>
      </c>
      <c r="S41" s="86">
        <v>0</v>
      </c>
      <c r="T41" s="86">
        <v>0</v>
      </c>
      <c r="U41" s="86">
        <v>0</v>
      </c>
      <c r="V41" s="86">
        <v>0</v>
      </c>
    </row>
    <row r="42" spans="2:22" ht="15" customHeight="1">
      <c r="B42" s="59" t="s">
        <v>458</v>
      </c>
      <c r="C42" s="72"/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86">
        <v>0</v>
      </c>
      <c r="L42" s="86">
        <v>686.74399999999991</v>
      </c>
      <c r="M42" s="86">
        <v>1069.0349999999999</v>
      </c>
      <c r="N42" s="86">
        <v>1627.9274507299999</v>
      </c>
      <c r="O42" s="86">
        <v>1928.9199999999998</v>
      </c>
      <c r="P42" s="86">
        <v>1548.595</v>
      </c>
      <c r="Q42" s="86">
        <v>1283.1816111000001</v>
      </c>
      <c r="R42" s="86">
        <v>1032.6720861517999</v>
      </c>
      <c r="S42" s="86">
        <v>0</v>
      </c>
      <c r="T42" s="86">
        <v>0</v>
      </c>
      <c r="U42" s="86">
        <v>0</v>
      </c>
      <c r="V42" s="86">
        <v>0</v>
      </c>
    </row>
    <row r="43" spans="2:22" ht="15" customHeight="1">
      <c r="B43" s="59" t="s">
        <v>327</v>
      </c>
      <c r="C43" s="72"/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86">
        <v>0</v>
      </c>
      <c r="L43" s="86">
        <v>0</v>
      </c>
      <c r="M43" s="86">
        <v>0</v>
      </c>
      <c r="N43" s="86">
        <v>1711.18018452</v>
      </c>
      <c r="O43" s="86">
        <v>3343.8359999999998</v>
      </c>
      <c r="P43" s="86">
        <v>3062.1390000000001</v>
      </c>
      <c r="Q43" s="86">
        <v>2302.6855888999999</v>
      </c>
      <c r="R43" s="86">
        <v>2008.1857325530996</v>
      </c>
      <c r="S43" s="86">
        <v>2130.9930741532999</v>
      </c>
      <c r="T43" s="86">
        <f>+'[38]V-9'!$R$333</f>
        <v>2246.4239184701996</v>
      </c>
      <c r="U43" s="86">
        <v>2716.6331029441999</v>
      </c>
      <c r="V43" s="86">
        <v>3090.8701242792004</v>
      </c>
    </row>
    <row r="44" spans="2:22" ht="7.5" customHeight="1" thickBot="1">
      <c r="B44" s="135"/>
      <c r="C44" s="135"/>
      <c r="D44" s="120"/>
      <c r="E44" s="120"/>
      <c r="F44" s="120"/>
      <c r="G44" s="120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</row>
    <row r="45" spans="2:22" ht="7.5" customHeight="1">
      <c r="B45" s="72"/>
      <c r="C45" s="72"/>
      <c r="D45" s="85"/>
      <c r="E45" s="85"/>
      <c r="F45" s="85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2:22" ht="16.149999999999999" customHeight="1">
      <c r="B46" s="63" t="s">
        <v>78</v>
      </c>
      <c r="C46" s="62" t="s">
        <v>217</v>
      </c>
      <c r="D46" s="62"/>
      <c r="E46" s="122"/>
      <c r="F46" s="122"/>
      <c r="G46" s="122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86"/>
      <c r="T46" s="86"/>
      <c r="U46" s="86"/>
      <c r="V46" s="86"/>
    </row>
    <row r="47" spans="2:22" ht="16.149999999999999" customHeight="1">
      <c r="B47" s="63" t="s">
        <v>79</v>
      </c>
      <c r="C47" s="62" t="s">
        <v>442</v>
      </c>
      <c r="D47" s="62"/>
      <c r="E47" s="122"/>
      <c r="F47" s="122"/>
      <c r="G47" s="122"/>
      <c r="H47" s="113"/>
      <c r="I47" s="113"/>
      <c r="J47" s="113"/>
      <c r="K47" s="113"/>
      <c r="L47" s="113"/>
      <c r="M47" s="113"/>
      <c r="N47" s="113"/>
      <c r="O47" s="86"/>
      <c r="P47" s="86"/>
      <c r="Q47" s="86"/>
      <c r="R47" s="86"/>
      <c r="S47" s="86"/>
      <c r="T47" s="86"/>
      <c r="U47" s="236"/>
      <c r="V47" s="86"/>
    </row>
    <row r="48" spans="2:22" ht="30" customHeight="1">
      <c r="B48" s="63" t="s">
        <v>80</v>
      </c>
      <c r="C48" s="288" t="s">
        <v>264</v>
      </c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86"/>
      <c r="P48" s="86"/>
      <c r="Q48" s="86"/>
      <c r="R48" s="86"/>
      <c r="S48" s="86"/>
      <c r="T48" s="86"/>
      <c r="U48" s="236"/>
      <c r="V48" s="86"/>
    </row>
    <row r="49" spans="2:22" ht="16.149999999999999" customHeight="1">
      <c r="B49" s="63" t="s">
        <v>135</v>
      </c>
      <c r="C49" s="288" t="s">
        <v>265</v>
      </c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92"/>
      <c r="Q49" s="86"/>
      <c r="R49" s="86"/>
      <c r="S49" s="86"/>
      <c r="T49" s="86"/>
      <c r="U49" s="236"/>
      <c r="V49" s="86"/>
    </row>
    <row r="50" spans="2:22" ht="16.149999999999999" customHeight="1">
      <c r="B50" s="63" t="s">
        <v>140</v>
      </c>
      <c r="C50" s="62" t="s">
        <v>220</v>
      </c>
      <c r="D50" s="62"/>
      <c r="E50" s="122"/>
      <c r="F50" s="122"/>
      <c r="G50" s="122"/>
      <c r="H50" s="113"/>
      <c r="I50" s="113"/>
      <c r="J50" s="113"/>
      <c r="K50" s="113"/>
      <c r="L50" s="113"/>
      <c r="M50" s="113"/>
      <c r="N50" s="113"/>
      <c r="O50" s="86"/>
      <c r="P50" s="86"/>
      <c r="Q50" s="86"/>
      <c r="R50" s="86"/>
      <c r="S50" s="86"/>
      <c r="T50" s="86"/>
      <c r="U50" s="236"/>
      <c r="V50" s="86"/>
    </row>
    <row r="51" spans="2:22" ht="16.149999999999999" customHeight="1">
      <c r="B51" s="63" t="s">
        <v>141</v>
      </c>
      <c r="C51" s="62" t="s">
        <v>439</v>
      </c>
      <c r="D51" s="62"/>
      <c r="E51" s="122"/>
      <c r="F51" s="122"/>
      <c r="G51" s="122"/>
      <c r="H51" s="113"/>
      <c r="I51" s="113"/>
      <c r="J51" s="113"/>
      <c r="K51" s="113"/>
      <c r="L51" s="113"/>
      <c r="M51" s="113"/>
      <c r="N51" s="113"/>
      <c r="O51" s="86"/>
      <c r="P51" s="86"/>
      <c r="Q51" s="86"/>
      <c r="R51" s="86"/>
      <c r="S51" s="86"/>
      <c r="T51" s="86"/>
      <c r="U51" s="236"/>
      <c r="V51" s="86"/>
    </row>
    <row r="52" spans="2:22" ht="16.149999999999999" customHeight="1">
      <c r="B52" s="63" t="s">
        <v>373</v>
      </c>
      <c r="C52" s="62" t="s">
        <v>440</v>
      </c>
      <c r="D52" s="62"/>
      <c r="E52" s="122"/>
      <c r="F52" s="122"/>
      <c r="G52" s="122"/>
      <c r="H52" s="113"/>
      <c r="I52" s="113"/>
      <c r="J52" s="113"/>
      <c r="K52" s="113"/>
      <c r="L52" s="113"/>
      <c r="M52" s="113"/>
      <c r="N52" s="113"/>
      <c r="O52" s="86"/>
      <c r="P52" s="86"/>
      <c r="Q52" s="86"/>
      <c r="R52" s="86"/>
      <c r="S52" s="86"/>
      <c r="T52" s="86"/>
      <c r="U52" s="236"/>
      <c r="V52" s="86"/>
    </row>
    <row r="53" spans="2:22" ht="16.149999999999999" customHeight="1">
      <c r="B53" s="63" t="s">
        <v>375</v>
      </c>
      <c r="C53" s="62" t="s">
        <v>441</v>
      </c>
      <c r="D53" s="62"/>
      <c r="E53" s="122"/>
      <c r="F53" s="122"/>
      <c r="G53" s="122"/>
      <c r="H53" s="113"/>
      <c r="I53" s="113"/>
      <c r="J53" s="113"/>
      <c r="K53" s="113"/>
      <c r="L53" s="113"/>
      <c r="M53" s="113"/>
      <c r="N53" s="113"/>
      <c r="O53" s="86"/>
      <c r="P53" s="86"/>
      <c r="Q53" s="86"/>
      <c r="R53" s="86"/>
      <c r="S53" s="86"/>
      <c r="T53" s="86"/>
      <c r="U53" s="236"/>
      <c r="V53" s="86"/>
    </row>
    <row r="54" spans="2:22" ht="16.149999999999999" customHeight="1">
      <c r="B54" s="63" t="s">
        <v>418</v>
      </c>
      <c r="C54" s="62" t="s">
        <v>447</v>
      </c>
      <c r="D54" s="62"/>
      <c r="E54" s="63"/>
      <c r="F54" s="63"/>
      <c r="G54" s="122"/>
      <c r="H54" s="113"/>
      <c r="I54" s="113"/>
      <c r="J54" s="113"/>
      <c r="K54" s="113"/>
      <c r="L54" s="113"/>
      <c r="M54" s="113"/>
      <c r="N54" s="113"/>
      <c r="O54" s="86"/>
      <c r="P54" s="86"/>
      <c r="Q54" s="86"/>
      <c r="R54" s="86"/>
      <c r="S54" s="86"/>
      <c r="T54" s="86"/>
      <c r="U54" s="236"/>
      <c r="V54" s="86"/>
    </row>
    <row r="55" spans="2:22" ht="16.149999999999999" customHeight="1">
      <c r="B55" s="63" t="s">
        <v>449</v>
      </c>
      <c r="C55" s="62" t="s">
        <v>454</v>
      </c>
      <c r="D55" s="62"/>
      <c r="E55" s="63"/>
      <c r="F55" s="63"/>
      <c r="G55" s="122"/>
      <c r="H55" s="113"/>
      <c r="I55" s="113"/>
      <c r="J55" s="113"/>
      <c r="K55" s="113"/>
      <c r="L55" s="113"/>
      <c r="M55" s="113"/>
      <c r="N55" s="113"/>
      <c r="O55" s="86"/>
      <c r="P55" s="86"/>
      <c r="Q55" s="86"/>
      <c r="R55" s="86"/>
      <c r="S55" s="86"/>
      <c r="T55" s="86"/>
      <c r="U55" s="236"/>
      <c r="V55" s="86"/>
    </row>
    <row r="56" spans="2:22" ht="16.149999999999999" customHeight="1">
      <c r="B56" s="63" t="s">
        <v>334</v>
      </c>
      <c r="C56" s="63" t="s">
        <v>466</v>
      </c>
      <c r="D56" s="63"/>
      <c r="E56" s="122"/>
      <c r="F56" s="122"/>
      <c r="G56" s="122"/>
      <c r="H56" s="113"/>
      <c r="I56" s="113"/>
      <c r="J56" s="113"/>
      <c r="K56" s="113"/>
      <c r="L56" s="113"/>
      <c r="M56" s="113"/>
      <c r="N56" s="113"/>
      <c r="O56" s="86"/>
      <c r="P56" s="86"/>
      <c r="Q56" s="86"/>
      <c r="R56" s="86"/>
      <c r="S56" s="86"/>
      <c r="T56" s="86"/>
      <c r="U56" s="236"/>
      <c r="V56" s="86"/>
    </row>
    <row r="57" spans="2:22" ht="16.149999999999999" customHeight="1">
      <c r="B57" s="62" t="s">
        <v>183</v>
      </c>
      <c r="C57" s="62" t="s">
        <v>406</v>
      </c>
      <c r="D57" s="62"/>
      <c r="E57" s="122"/>
      <c r="F57" s="122"/>
      <c r="G57" s="122"/>
      <c r="H57" s="113"/>
      <c r="I57" s="113"/>
      <c r="J57" s="113"/>
      <c r="K57" s="113"/>
      <c r="L57" s="113"/>
      <c r="M57" s="113"/>
      <c r="N57" s="113"/>
      <c r="O57" s="86"/>
      <c r="P57" s="86"/>
      <c r="Q57" s="86"/>
      <c r="R57" s="86"/>
      <c r="S57" s="86"/>
      <c r="T57" s="86"/>
      <c r="U57" s="236"/>
      <c r="V57" s="86"/>
    </row>
    <row r="58" spans="2:22" ht="12.95" customHeight="1">
      <c r="B58" s="62"/>
      <c r="C58" s="62"/>
      <c r="D58" s="62"/>
      <c r="E58" s="122"/>
      <c r="F58" s="122"/>
      <c r="G58" s="122"/>
      <c r="H58" s="113"/>
      <c r="I58" s="113"/>
      <c r="J58" s="113"/>
      <c r="K58" s="113"/>
      <c r="L58" s="113"/>
      <c r="M58" s="113"/>
      <c r="N58" s="113"/>
      <c r="O58" s="86"/>
      <c r="P58" s="86"/>
      <c r="Q58" s="86"/>
      <c r="R58" s="86"/>
      <c r="S58" s="86"/>
      <c r="T58" s="86"/>
      <c r="U58" s="236"/>
      <c r="V58" s="86"/>
    </row>
    <row r="59" spans="2:22" ht="12.95" customHeight="1">
      <c r="B59" s="111"/>
      <c r="C59" s="111"/>
      <c r="D59" s="111"/>
      <c r="E59" s="122"/>
      <c r="F59" s="122"/>
      <c r="G59" s="122"/>
      <c r="H59" s="113"/>
      <c r="I59" s="113"/>
      <c r="J59" s="113"/>
      <c r="K59" s="113"/>
      <c r="L59" s="113"/>
      <c r="M59" s="113"/>
      <c r="N59" s="113"/>
      <c r="O59" s="86"/>
      <c r="P59" s="86"/>
      <c r="Q59" s="86"/>
      <c r="R59" s="86"/>
      <c r="S59" s="86"/>
      <c r="T59" s="86"/>
      <c r="U59" s="236"/>
      <c r="V59" s="86"/>
    </row>
    <row r="60" spans="2:22">
      <c r="E60" s="85"/>
      <c r="F60" s="85"/>
      <c r="G60" s="85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</row>
    <row r="61" spans="2:22">
      <c r="E61" s="85"/>
      <c r="F61" s="85"/>
      <c r="G61" s="85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</row>
    <row r="62" spans="2:22">
      <c r="E62" s="85"/>
      <c r="F62" s="85"/>
      <c r="G62" s="85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</row>
    <row r="63" spans="2:22">
      <c r="E63" s="85"/>
      <c r="F63" s="85"/>
      <c r="G63" s="85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</row>
    <row r="64" spans="2:22">
      <c r="E64" s="85"/>
      <c r="F64" s="85"/>
      <c r="G64" s="85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</row>
    <row r="65" spans="5:22">
      <c r="E65" s="85"/>
      <c r="F65" s="85"/>
      <c r="G65" s="85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</row>
    <row r="66" spans="5:22">
      <c r="E66" s="85"/>
      <c r="F66" s="85"/>
      <c r="G66" s="85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</row>
    <row r="67" spans="5:22">
      <c r="E67" s="85"/>
      <c r="F67" s="85"/>
      <c r="G67" s="85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</row>
    <row r="68" spans="5:22">
      <c r="E68" s="85"/>
      <c r="F68" s="85"/>
      <c r="G68" s="85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</row>
    <row r="69" spans="5:22">
      <c r="E69" s="85"/>
      <c r="F69" s="85"/>
      <c r="G69" s="85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</row>
    <row r="70" spans="5:22">
      <c r="E70" s="96"/>
      <c r="F70" s="96"/>
      <c r="G70" s="96"/>
    </row>
    <row r="71" spans="5:22">
      <c r="E71" s="96"/>
      <c r="F71" s="96"/>
      <c r="G71" s="96"/>
    </row>
    <row r="72" spans="5:22">
      <c r="E72" s="96"/>
      <c r="F72" s="96"/>
      <c r="G72" s="96"/>
    </row>
    <row r="73" spans="5:22">
      <c r="E73" s="96"/>
      <c r="F73" s="96"/>
      <c r="G73" s="96"/>
    </row>
    <row r="74" spans="5:22">
      <c r="E74" s="96"/>
      <c r="F74" s="96"/>
      <c r="G74" s="96"/>
    </row>
    <row r="75" spans="5:22">
      <c r="E75" s="96"/>
      <c r="F75" s="96"/>
      <c r="G75" s="96"/>
    </row>
    <row r="76" spans="5:22">
      <c r="E76" s="96"/>
      <c r="F76" s="96"/>
      <c r="G76" s="96"/>
    </row>
    <row r="77" spans="5:22">
      <c r="E77" s="96"/>
      <c r="F77" s="96"/>
      <c r="G77" s="96"/>
    </row>
    <row r="78" spans="5:22">
      <c r="E78" s="96"/>
      <c r="F78" s="96"/>
      <c r="G78" s="96"/>
    </row>
    <row r="79" spans="5:22">
      <c r="E79" s="96"/>
      <c r="F79" s="96"/>
      <c r="G79" s="96"/>
    </row>
    <row r="80" spans="5:22">
      <c r="E80" s="96"/>
      <c r="F80" s="96"/>
      <c r="G80" s="96"/>
    </row>
    <row r="81" spans="5:7">
      <c r="E81" s="96"/>
      <c r="F81" s="96"/>
      <c r="G81" s="96"/>
    </row>
    <row r="82" spans="5:7">
      <c r="E82" s="96"/>
      <c r="F82" s="96"/>
      <c r="G82" s="96"/>
    </row>
    <row r="83" spans="5:7">
      <c r="E83" s="96"/>
      <c r="F83" s="96"/>
      <c r="G83" s="96"/>
    </row>
    <row r="84" spans="5:7">
      <c r="E84" s="96"/>
      <c r="F84" s="96"/>
      <c r="G84" s="96"/>
    </row>
    <row r="85" spans="5:7">
      <c r="E85" s="96"/>
      <c r="F85" s="96"/>
      <c r="G85" s="96"/>
    </row>
    <row r="86" spans="5:7">
      <c r="E86" s="96"/>
      <c r="F86" s="96"/>
      <c r="G86" s="96"/>
    </row>
    <row r="87" spans="5:7">
      <c r="E87" s="96"/>
      <c r="F87" s="96"/>
      <c r="G87" s="96"/>
    </row>
    <row r="88" spans="5:7">
      <c r="E88" s="96"/>
      <c r="F88" s="96"/>
      <c r="G88" s="96"/>
    </row>
    <row r="89" spans="5:7">
      <c r="E89" s="96"/>
      <c r="F89" s="96"/>
      <c r="G89" s="96"/>
    </row>
    <row r="90" spans="5:7">
      <c r="E90" s="96"/>
      <c r="F90" s="96"/>
      <c r="G90" s="96"/>
    </row>
    <row r="91" spans="5:7">
      <c r="E91" s="96"/>
      <c r="F91" s="96"/>
      <c r="G91" s="96"/>
    </row>
    <row r="92" spans="5:7">
      <c r="E92" s="96"/>
      <c r="F92" s="96"/>
      <c r="G92" s="96"/>
    </row>
  </sheetData>
  <mergeCells count="6">
    <mergeCell ref="C49:P49"/>
    <mergeCell ref="B6:C6"/>
    <mergeCell ref="B37:C37"/>
    <mergeCell ref="B12:C12"/>
    <mergeCell ref="B10:C10"/>
    <mergeCell ref="C48:N48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7" orientation="landscape" r:id="rId1"/>
  <ignoredErrors>
    <ignoredError sqref="S39:T39 S38:T38 S3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B1:AB63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3.6640625" style="73" customWidth="1"/>
    <col min="3" max="3" width="44.33203125" style="73" customWidth="1"/>
    <col min="4" max="4" width="10.109375" style="73" customWidth="1"/>
    <col min="5" max="22" width="10.109375" style="66" customWidth="1"/>
    <col min="23" max="16384" width="11.5546875" style="66"/>
  </cols>
  <sheetData>
    <row r="1" spans="2:24" ht="20.100000000000001" customHeight="1"/>
    <row r="2" spans="2:24" ht="18" customHeight="1"/>
    <row r="3" spans="2:24" ht="18" customHeight="1">
      <c r="E3" s="73"/>
      <c r="F3" s="73"/>
      <c r="G3" s="73"/>
    </row>
    <row r="4" spans="2:24" ht="18" customHeight="1">
      <c r="B4" s="65" t="s">
        <v>365</v>
      </c>
      <c r="C4" s="36"/>
      <c r="D4" s="36"/>
      <c r="U4" s="72"/>
    </row>
    <row r="5" spans="2:24" ht="15.95" customHeight="1">
      <c r="B5" s="67" t="s">
        <v>253</v>
      </c>
      <c r="C5" s="38"/>
      <c r="D5" s="38"/>
    </row>
    <row r="6" spans="2:24" ht="18" customHeight="1">
      <c r="B6" s="295" t="s">
        <v>400</v>
      </c>
      <c r="C6" s="295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</row>
    <row r="7" spans="2:24" ht="9.9499999999999993" customHeight="1" thickBot="1">
      <c r="B7" s="68"/>
      <c r="C7" s="68"/>
    </row>
    <row r="8" spans="2:24" s="72" customFormat="1" ht="30" customHeight="1" thickBot="1"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24" ht="15" customHeight="1">
      <c r="D9" s="74"/>
      <c r="E9" s="74"/>
      <c r="F9" s="74"/>
      <c r="G9" s="74"/>
      <c r="H9" s="74"/>
    </row>
    <row r="10" spans="2:24" s="72" customFormat="1" ht="15" customHeight="1">
      <c r="B10" s="298" t="s">
        <v>133</v>
      </c>
      <c r="C10" s="297"/>
      <c r="D10" s="117">
        <v>31941.771799900005</v>
      </c>
      <c r="E10" s="117">
        <v>42026.333033620002</v>
      </c>
      <c r="F10" s="117">
        <v>47198.625999999997</v>
      </c>
      <c r="G10" s="117">
        <v>44241.663179299983</v>
      </c>
      <c r="H10" s="117">
        <v>45289.102003850021</v>
      </c>
      <c r="I10" s="117">
        <v>53852.398960349979</v>
      </c>
      <c r="J10" s="117">
        <v>69457.164721990004</v>
      </c>
      <c r="K10" s="117">
        <v>84281.793489915915</v>
      </c>
      <c r="L10" s="117">
        <v>100712.01206302999</v>
      </c>
      <c r="M10" s="117">
        <v>123839.2731469</v>
      </c>
      <c r="N10" s="117">
        <v>146721.59427580002</v>
      </c>
      <c r="O10" s="117">
        <v>167150.30047284995</v>
      </c>
      <c r="P10" s="117">
        <v>152240.02461804001</v>
      </c>
      <c r="Q10" s="117">
        <v>132386.0176335384</v>
      </c>
      <c r="R10" s="117">
        <v>127644.84013018757</v>
      </c>
      <c r="S10" s="117">
        <v>133676.68877329829</v>
      </c>
      <c r="T10" s="117">
        <v>154065.85580011629</v>
      </c>
      <c r="U10" s="117">
        <f>+SUM(U11:U19)</f>
        <v>180363.51431092227</v>
      </c>
      <c r="V10" s="117">
        <f>+SUM(V11:V19)</f>
        <v>215193.14248444999</v>
      </c>
      <c r="W10" s="268"/>
      <c r="X10" s="244"/>
    </row>
    <row r="11" spans="2:24" s="72" customFormat="1" ht="15" customHeight="1">
      <c r="B11" s="102" t="s">
        <v>254</v>
      </c>
      <c r="C11" s="105"/>
      <c r="D11" s="74">
        <v>8807.5775280300004</v>
      </c>
      <c r="E11" s="74">
        <v>11395.75709239</v>
      </c>
      <c r="F11" s="74">
        <v>15165.1</v>
      </c>
      <c r="G11" s="74">
        <v>15471.46955767</v>
      </c>
      <c r="H11" s="74">
        <v>15744.7909891</v>
      </c>
      <c r="I11" s="74">
        <v>18799.438533460001</v>
      </c>
      <c r="J11" s="74">
        <v>24481.257794969999</v>
      </c>
      <c r="K11" s="74">
        <v>29491.174030130001</v>
      </c>
      <c r="L11" s="74">
        <v>35233.906377370004</v>
      </c>
      <c r="M11" s="74">
        <v>43216.873400529999</v>
      </c>
      <c r="N11" s="86">
        <v>52861.154230730004</v>
      </c>
      <c r="O11" s="86">
        <v>58479.900622879999</v>
      </c>
      <c r="P11" s="86">
        <v>52229.452224749999</v>
      </c>
      <c r="Q11" s="86">
        <v>46609.475565648441</v>
      </c>
      <c r="R11" s="86">
        <v>45841.804903119235</v>
      </c>
      <c r="S11" s="86">
        <v>50296.871815160004</v>
      </c>
      <c r="T11" s="86">
        <v>59302.838946119984</v>
      </c>
      <c r="U11" s="86">
        <v>66007.565430959992</v>
      </c>
      <c r="V11" s="86">
        <v>75640.689398399991</v>
      </c>
      <c r="W11" s="55"/>
      <c r="X11" s="55"/>
    </row>
    <row r="12" spans="2:24" s="72" customFormat="1" ht="15" customHeight="1">
      <c r="B12" s="102" t="s">
        <v>255</v>
      </c>
      <c r="C12" s="105"/>
      <c r="D12" s="74">
        <v>2971.5680135299999</v>
      </c>
      <c r="E12" s="74">
        <v>3538.37128046</v>
      </c>
      <c r="F12" s="74">
        <v>4446.5</v>
      </c>
      <c r="G12" s="74">
        <v>4118.6527118000004</v>
      </c>
      <c r="H12" s="74">
        <v>5241.3777419899998</v>
      </c>
      <c r="I12" s="74">
        <v>6910.0235423000004</v>
      </c>
      <c r="J12" s="74">
        <v>8545.0551854200003</v>
      </c>
      <c r="K12" s="74">
        <v>9363.5282334599997</v>
      </c>
      <c r="L12" s="74">
        <v>10051.964709709999</v>
      </c>
      <c r="M12" s="74">
        <v>11698.03889303</v>
      </c>
      <c r="N12" s="86">
        <v>13486.117458209999</v>
      </c>
      <c r="O12" s="86">
        <v>15381.962704080001</v>
      </c>
      <c r="P12" s="86">
        <v>14500.08866082</v>
      </c>
      <c r="Q12" s="86">
        <v>12880.328489291125</v>
      </c>
      <c r="R12" s="86">
        <v>13730.255179138125</v>
      </c>
      <c r="S12" s="86">
        <v>14491.421747060002</v>
      </c>
      <c r="T12" s="86">
        <v>15376.070840660001</v>
      </c>
      <c r="U12" s="86">
        <v>16963.286291559998</v>
      </c>
      <c r="V12" s="86">
        <v>18142.313753930001</v>
      </c>
      <c r="W12" s="236"/>
      <c r="X12" s="236"/>
    </row>
    <row r="13" spans="2:24" s="72" customFormat="1" ht="15" customHeight="1">
      <c r="B13" s="102" t="s">
        <v>256</v>
      </c>
      <c r="C13" s="105"/>
      <c r="D13" s="74">
        <v>1380.2611442699999</v>
      </c>
      <c r="E13" s="74">
        <v>2075.0635510500001</v>
      </c>
      <c r="F13" s="74">
        <v>1652.5</v>
      </c>
      <c r="G13" s="74">
        <v>1529.2930493199999</v>
      </c>
      <c r="H13" s="74">
        <v>1025.1183614100012</v>
      </c>
      <c r="I13" s="74">
        <v>885.83792801000004</v>
      </c>
      <c r="J13" s="74">
        <v>1240.88749979</v>
      </c>
      <c r="K13" s="74">
        <v>1678.94041694</v>
      </c>
      <c r="L13" s="74">
        <v>2203.2263513899998</v>
      </c>
      <c r="M13" s="74">
        <v>2724.9227091600001</v>
      </c>
      <c r="N13" s="86">
        <v>3290.7174318099997</v>
      </c>
      <c r="O13" s="86">
        <v>3497.7855497</v>
      </c>
      <c r="P13" s="86">
        <v>3071.02717897</v>
      </c>
      <c r="Q13" s="86">
        <v>2618.2667970624434</v>
      </c>
      <c r="R13" s="86">
        <v>2167.79582166</v>
      </c>
      <c r="S13" s="86">
        <v>2000.7882942299998</v>
      </c>
      <c r="T13" s="86">
        <v>2445.5442211100003</v>
      </c>
      <c r="U13" s="86">
        <v>2757.4645332599998</v>
      </c>
      <c r="V13" s="86">
        <v>3161.8245048099998</v>
      </c>
      <c r="W13" s="236"/>
      <c r="X13" s="236"/>
    </row>
    <row r="14" spans="2:24" s="72" customFormat="1" ht="15" customHeight="1">
      <c r="B14" s="102" t="s">
        <v>257</v>
      </c>
      <c r="C14" s="105"/>
      <c r="D14" s="74">
        <v>3127.08975014</v>
      </c>
      <c r="E14" s="74">
        <v>3697.5516222000001</v>
      </c>
      <c r="F14" s="74">
        <v>3596.3</v>
      </c>
      <c r="G14" s="74">
        <v>4117.8657749699996</v>
      </c>
      <c r="H14" s="74">
        <v>5009.7682894299996</v>
      </c>
      <c r="I14" s="74">
        <v>6889.80486303</v>
      </c>
      <c r="J14" s="74">
        <v>9902.4394748399991</v>
      </c>
      <c r="K14" s="74">
        <v>11289.14059176</v>
      </c>
      <c r="L14" s="74">
        <v>13289.0700633</v>
      </c>
      <c r="M14" s="74">
        <v>16646.205866159999</v>
      </c>
      <c r="N14" s="86">
        <v>16623.814363270001</v>
      </c>
      <c r="O14" s="86">
        <v>20415.389800370001</v>
      </c>
      <c r="P14" s="86">
        <v>17631.184891819998</v>
      </c>
      <c r="Q14" s="86">
        <v>15413.892059362559</v>
      </c>
      <c r="R14" s="86">
        <v>16579.098748805489</v>
      </c>
      <c r="S14" s="86">
        <v>15363.289642329999</v>
      </c>
      <c r="T14" s="86">
        <v>18217.46963512</v>
      </c>
      <c r="U14" s="86">
        <v>23346.731570150001</v>
      </c>
      <c r="V14" s="86">
        <v>28689.99539122</v>
      </c>
      <c r="W14" s="236"/>
      <c r="X14" s="236"/>
    </row>
    <row r="15" spans="2:24" s="72" customFormat="1" ht="15" customHeight="1">
      <c r="B15" s="102" t="s">
        <v>258</v>
      </c>
      <c r="C15" s="105"/>
      <c r="D15" s="74">
        <v>4228.6976955700002</v>
      </c>
      <c r="E15" s="74">
        <v>5514.9057579299997</v>
      </c>
      <c r="F15" s="74">
        <v>6510.9</v>
      </c>
      <c r="G15" s="74">
        <v>6753.9303583999999</v>
      </c>
      <c r="H15" s="74">
        <v>6864.705798089999</v>
      </c>
      <c r="I15" s="74">
        <v>7570.9586996099997</v>
      </c>
      <c r="J15" s="74">
        <v>8936.2050671300003</v>
      </c>
      <c r="K15" s="74">
        <v>11130.99725506</v>
      </c>
      <c r="L15" s="74">
        <v>13431.00834319</v>
      </c>
      <c r="M15" s="74">
        <v>16165.68501171</v>
      </c>
      <c r="N15" s="86">
        <v>18963.59328515</v>
      </c>
      <c r="O15" s="86">
        <v>22006.498119870001</v>
      </c>
      <c r="P15" s="86">
        <v>22858.214002879999</v>
      </c>
      <c r="Q15" s="86">
        <v>21680.546258257033</v>
      </c>
      <c r="R15" s="86">
        <v>20447.235815706706</v>
      </c>
      <c r="S15" s="86">
        <v>19789.5298</v>
      </c>
      <c r="T15" s="86">
        <v>20049.90431898</v>
      </c>
      <c r="U15" s="86">
        <v>20776.237107749996</v>
      </c>
      <c r="V15" s="86">
        <v>21853.730495470001</v>
      </c>
      <c r="W15" s="236"/>
      <c r="X15" s="236"/>
    </row>
    <row r="16" spans="2:24" s="72" customFormat="1" ht="15" customHeight="1">
      <c r="B16" s="102" t="s">
        <v>259</v>
      </c>
      <c r="C16" s="105"/>
      <c r="D16" s="74">
        <v>4423.5751317000004</v>
      </c>
      <c r="E16" s="74">
        <v>5888.0607935099997</v>
      </c>
      <c r="F16" s="74">
        <v>6044.1</v>
      </c>
      <c r="G16" s="74">
        <v>4354.0342801300003</v>
      </c>
      <c r="H16" s="74">
        <v>4687.7700000000004</v>
      </c>
      <c r="I16" s="74">
        <v>6289.7273446099798</v>
      </c>
      <c r="J16" s="74">
        <v>10104.15993036</v>
      </c>
      <c r="K16" s="74">
        <v>13883.399524119999</v>
      </c>
      <c r="L16" s="74">
        <v>17795.37394578</v>
      </c>
      <c r="M16" s="74">
        <v>23021.446737530001</v>
      </c>
      <c r="N16" s="86">
        <v>29251.193180470003</v>
      </c>
      <c r="O16" s="86">
        <v>32784.663853220001</v>
      </c>
      <c r="P16" s="86">
        <v>28165.599191860001</v>
      </c>
      <c r="Q16" s="86">
        <v>20976.579647976781</v>
      </c>
      <c r="R16" s="86">
        <v>18010.348800544507</v>
      </c>
      <c r="S16" s="86">
        <v>20143.16209659</v>
      </c>
      <c r="T16" s="86">
        <v>25103.742332859998</v>
      </c>
      <c r="U16" s="86">
        <v>33697.298309879996</v>
      </c>
      <c r="V16" s="86">
        <v>45923.531518069991</v>
      </c>
      <c r="W16" s="236"/>
      <c r="X16" s="236"/>
    </row>
    <row r="17" spans="2:28" s="72" customFormat="1" ht="15" customHeight="1">
      <c r="B17" s="102" t="s">
        <v>260</v>
      </c>
      <c r="C17" s="105"/>
      <c r="D17" s="74">
        <v>4994.4439211400004</v>
      </c>
      <c r="E17" s="74">
        <v>7163.0643624699997</v>
      </c>
      <c r="F17" s="74">
        <v>7633.9</v>
      </c>
      <c r="G17" s="74">
        <v>6996.3624470099803</v>
      </c>
      <c r="H17" s="74">
        <v>5747.6268206000232</v>
      </c>
      <c r="I17" s="74">
        <v>5734.2000493300002</v>
      </c>
      <c r="J17" s="74">
        <v>5348.4347694799999</v>
      </c>
      <c r="K17" s="74">
        <v>6138.5608081399996</v>
      </c>
      <c r="L17" s="74">
        <v>7349.7622722899987</v>
      </c>
      <c r="M17" s="74">
        <v>8732.6005287799999</v>
      </c>
      <c r="N17" s="86">
        <v>10232.862326160002</v>
      </c>
      <c r="O17" s="86">
        <v>12173.519822729999</v>
      </c>
      <c r="P17" s="86">
        <v>11194.358466939999</v>
      </c>
      <c r="Q17" s="86">
        <v>10197.770815940001</v>
      </c>
      <c r="R17" s="86">
        <v>8987.9952193999998</v>
      </c>
      <c r="S17" s="86">
        <v>9879.6001563600003</v>
      </c>
      <c r="T17" s="86">
        <v>11626.936337579999</v>
      </c>
      <c r="U17" s="86">
        <v>14580.32908293</v>
      </c>
      <c r="V17" s="86">
        <v>19113.466603159999</v>
      </c>
      <c r="W17" s="236"/>
      <c r="X17" s="236"/>
    </row>
    <row r="18" spans="2:28" s="72" customFormat="1" ht="15" customHeight="1">
      <c r="B18" s="102" t="s">
        <v>261</v>
      </c>
      <c r="C18" s="105"/>
      <c r="D18" s="74">
        <v>1464.2178722799999</v>
      </c>
      <c r="E18" s="74">
        <v>1994.3138515099999</v>
      </c>
      <c r="F18" s="74">
        <v>1231.8</v>
      </c>
      <c r="G18" s="74">
        <v>0</v>
      </c>
      <c r="H18" s="74">
        <v>260.74400323000009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236"/>
      <c r="X18" s="236"/>
    </row>
    <row r="19" spans="2:28" s="72" customFormat="1" ht="15" customHeight="1">
      <c r="B19" s="102" t="s">
        <v>407</v>
      </c>
      <c r="C19" s="105"/>
      <c r="D19" s="74">
        <v>544.34074324000005</v>
      </c>
      <c r="E19" s="74">
        <v>759.24472209999999</v>
      </c>
      <c r="F19" s="74">
        <v>917.52599999999995</v>
      </c>
      <c r="G19" s="74">
        <v>900.05499999999995</v>
      </c>
      <c r="H19" s="74">
        <v>707.2</v>
      </c>
      <c r="I19" s="74">
        <v>772.40800000000002</v>
      </c>
      <c r="J19" s="74">
        <v>898.72500000000002</v>
      </c>
      <c r="K19" s="74">
        <v>1306.05263030592</v>
      </c>
      <c r="L19" s="74">
        <v>1357.7</v>
      </c>
      <c r="M19" s="74">
        <v>1633.5</v>
      </c>
      <c r="N19" s="74">
        <v>2012.1419999999998</v>
      </c>
      <c r="O19" s="74">
        <v>2410.58</v>
      </c>
      <c r="P19" s="74">
        <v>2590.1</v>
      </c>
      <c r="Q19" s="74">
        <v>2009.1579999999999</v>
      </c>
      <c r="R19" s="74">
        <v>1880.3056418135002</v>
      </c>
      <c r="S19" s="74">
        <v>1712.0252215682999</v>
      </c>
      <c r="T19" s="74">
        <v>1943.3491676863</v>
      </c>
      <c r="U19" s="74">
        <v>2234.6019844322996</v>
      </c>
      <c r="V19" s="74">
        <v>2667.59081939</v>
      </c>
      <c r="W19" s="236"/>
      <c r="X19" s="236"/>
    </row>
    <row r="20" spans="2:28" s="72" customFormat="1" ht="9" customHeight="1" thickBot="1">
      <c r="B20" s="13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236"/>
      <c r="X20" s="236"/>
    </row>
    <row r="21" spans="2:28" ht="7.5" customHeight="1">
      <c r="B21" s="111"/>
      <c r="C21" s="111"/>
      <c r="D21" s="111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2:28" ht="17.25" customHeight="1">
      <c r="B22" s="111" t="s">
        <v>78</v>
      </c>
      <c r="C22" s="299" t="s">
        <v>467</v>
      </c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2"/>
      <c r="P22" s="292"/>
      <c r="Q22" s="292"/>
      <c r="R22" s="292"/>
      <c r="W22" s="250"/>
      <c r="X22" s="250"/>
    </row>
    <row r="23" spans="2:28" ht="16.149999999999999" customHeight="1">
      <c r="B23" s="62" t="s">
        <v>183</v>
      </c>
      <c r="C23" s="62" t="s">
        <v>415</v>
      </c>
      <c r="D23" s="56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2:28" ht="12.95" customHeight="1">
      <c r="B24" s="62"/>
      <c r="C24" s="62"/>
      <c r="D24" s="56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2:28" ht="12.95" customHeight="1">
      <c r="B25" s="111"/>
      <c r="C25" s="111"/>
      <c r="D25" s="111"/>
      <c r="E25" s="122"/>
      <c r="F25" s="122"/>
      <c r="G25" s="122"/>
      <c r="H25" s="113"/>
      <c r="I25" s="113"/>
      <c r="J25" s="113"/>
      <c r="K25" s="113"/>
      <c r="L25" s="113"/>
      <c r="M25" s="113"/>
      <c r="N25" s="113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2:28" ht="18" customHeight="1"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spans="2:28">
      <c r="E27" s="86"/>
      <c r="F27" s="86"/>
      <c r="G27" s="86"/>
      <c r="H27" s="86"/>
      <c r="I27" s="86"/>
      <c r="J27" s="86"/>
      <c r="K27" s="86"/>
      <c r="L27" s="86"/>
      <c r="M27" s="86"/>
      <c r="N27" s="86"/>
    </row>
    <row r="28" spans="2:28">
      <c r="E28" s="86"/>
      <c r="F28" s="86"/>
      <c r="G28" s="86"/>
      <c r="H28" s="86"/>
      <c r="I28" s="86"/>
      <c r="J28" s="86"/>
      <c r="K28" s="86"/>
      <c r="L28" s="86"/>
      <c r="M28" s="86"/>
      <c r="N28" s="86"/>
    </row>
    <row r="29" spans="2:28">
      <c r="E29" s="86"/>
      <c r="F29" s="86"/>
      <c r="G29" s="86"/>
      <c r="H29" s="86"/>
      <c r="I29" s="86"/>
      <c r="J29" s="86"/>
      <c r="K29" s="86"/>
      <c r="L29" s="86"/>
      <c r="M29" s="86"/>
      <c r="N29" s="86"/>
    </row>
    <row r="30" spans="2:28">
      <c r="E30" s="86"/>
      <c r="F30" s="86"/>
      <c r="G30" s="86"/>
      <c r="H30" s="86"/>
      <c r="I30" s="86"/>
      <c r="J30" s="86"/>
      <c r="K30" s="86"/>
      <c r="L30" s="86"/>
      <c r="M30" s="86"/>
      <c r="N30" s="86"/>
    </row>
    <row r="31" spans="2:28"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2:28">
      <c r="E32" s="86"/>
      <c r="F32" s="86"/>
      <c r="G32" s="86"/>
      <c r="H32" s="86"/>
      <c r="I32" s="86"/>
      <c r="J32" s="86"/>
      <c r="K32" s="86"/>
      <c r="L32" s="86"/>
      <c r="M32" s="86"/>
      <c r="N32" s="86"/>
    </row>
    <row r="33" spans="5:14"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5:14">
      <c r="E34" s="86"/>
      <c r="F34" s="86"/>
      <c r="G34" s="86"/>
      <c r="H34" s="86"/>
      <c r="I34" s="86"/>
      <c r="J34" s="86"/>
      <c r="K34" s="86"/>
      <c r="L34" s="86"/>
      <c r="M34" s="86"/>
      <c r="N34" s="86"/>
    </row>
    <row r="35" spans="5:14"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spans="5:14"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5:14"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5:14"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5:14"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5:14"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5:14"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5:14"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5:14"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5:14"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5:14"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5:14" ht="6" customHeight="1"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5:14"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5:14"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5:14"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5:14"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5:14"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5:14" ht="12.95" customHeight="1"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5:14"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5:14"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5:14"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5:14">
      <c r="E56" s="86"/>
      <c r="F56" s="86"/>
      <c r="G56" s="86"/>
      <c r="H56" s="86"/>
      <c r="I56" s="86"/>
      <c r="J56" s="86"/>
      <c r="K56" s="86"/>
      <c r="L56" s="86"/>
      <c r="M56" s="86"/>
      <c r="N56" s="86"/>
    </row>
    <row r="57" spans="5:14"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5:14"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5:14"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5:14"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5:14"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spans="5:14"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5:14">
      <c r="E63" s="86"/>
      <c r="F63" s="86"/>
      <c r="G63" s="86"/>
      <c r="H63" s="86"/>
      <c r="I63" s="86"/>
      <c r="J63" s="86"/>
      <c r="K63" s="86"/>
      <c r="L63" s="86"/>
      <c r="M63" s="86"/>
      <c r="N63" s="86"/>
    </row>
  </sheetData>
  <mergeCells count="3">
    <mergeCell ref="B6:C6"/>
    <mergeCell ref="B10:C10"/>
    <mergeCell ref="C22:R22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5"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B1:AB74"/>
  <sheetViews>
    <sheetView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14.21875" style="73" customWidth="1"/>
    <col min="3" max="3" width="38.6640625" style="73" customWidth="1"/>
    <col min="4" max="4" width="9.77734375" style="73" customWidth="1"/>
    <col min="5" max="22" width="9.77734375" style="66" customWidth="1"/>
    <col min="23" max="16384" width="11.5546875" style="66"/>
  </cols>
  <sheetData>
    <row r="1" spans="2:26" ht="20.100000000000001" customHeight="1"/>
    <row r="2" spans="2:26" ht="18" customHeight="1"/>
    <row r="3" spans="2:26" ht="18" customHeight="1">
      <c r="E3" s="73"/>
      <c r="F3" s="73"/>
      <c r="G3" s="73"/>
    </row>
    <row r="4" spans="2:26" ht="18" customHeight="1">
      <c r="B4" s="65" t="s">
        <v>368</v>
      </c>
      <c r="C4" s="3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2:26" ht="18" customHeight="1">
      <c r="B5" s="67" t="s">
        <v>366</v>
      </c>
      <c r="C5" s="38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</row>
    <row r="6" spans="2:26" ht="15.95" customHeight="1">
      <c r="B6" s="295" t="s">
        <v>367</v>
      </c>
      <c r="C6" s="295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</row>
    <row r="7" spans="2:26" ht="9.9499999999999993" customHeight="1" thickBot="1">
      <c r="B7" s="68"/>
      <c r="C7" s="68"/>
    </row>
    <row r="8" spans="2:26" s="72" customFormat="1" ht="30" customHeight="1" thickBot="1">
      <c r="B8" s="41" t="s">
        <v>231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26" ht="15.95" customHeight="1">
      <c r="D9" s="74"/>
      <c r="E9" s="74"/>
      <c r="F9" s="74"/>
      <c r="G9" s="74"/>
      <c r="H9" s="74"/>
    </row>
    <row r="10" spans="2:26" s="72" customFormat="1" ht="15.95" customHeight="1">
      <c r="B10" s="76" t="s">
        <v>243</v>
      </c>
      <c r="C10" s="108"/>
      <c r="D10" s="109"/>
      <c r="E10" s="109"/>
      <c r="F10" s="109"/>
      <c r="G10" s="109"/>
      <c r="H10" s="109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2:26" ht="15.95" customHeight="1">
      <c r="B11" s="102" t="s">
        <v>244</v>
      </c>
      <c r="C11" s="129"/>
      <c r="D11" s="99">
        <v>27107.171921612</v>
      </c>
      <c r="E11" s="99">
        <v>43002.441278273938</v>
      </c>
      <c r="F11" s="99">
        <v>42569.791114074702</v>
      </c>
      <c r="G11" s="99">
        <v>35949.096953529377</v>
      </c>
      <c r="H11" s="99">
        <v>38899.970141977661</v>
      </c>
      <c r="I11" s="99">
        <v>44554.63701779845</v>
      </c>
      <c r="J11" s="99">
        <v>63734.163839145003</v>
      </c>
      <c r="K11" s="86">
        <v>86692.739270255435</v>
      </c>
      <c r="L11" s="86">
        <v>111477.44445646615</v>
      </c>
      <c r="M11" s="86">
        <v>128625.03550055694</v>
      </c>
      <c r="N11" s="86">
        <v>142227.21274540934</v>
      </c>
      <c r="O11" s="86">
        <v>162860.46347407164</v>
      </c>
      <c r="P11" s="86">
        <v>128377.20667901982</v>
      </c>
      <c r="Q11" s="86">
        <v>87045.399051769986</v>
      </c>
      <c r="R11" s="86">
        <v>110179.26390231002</v>
      </c>
      <c r="S11" s="86">
        <v>132351.48815473</v>
      </c>
      <c r="T11" s="86">
        <v>153546.05705901998</v>
      </c>
      <c r="U11" s="86">
        <f>+U15+U18+U21+U24+U27+U30+U33+U36</f>
        <v>198205.65279736996</v>
      </c>
      <c r="V11" s="86">
        <f>+V15+V18+V21+V24+V27+V30+V33+V36</f>
        <v>217319.75581818001</v>
      </c>
      <c r="W11" s="86"/>
      <c r="X11" s="250"/>
      <c r="Y11" s="250"/>
      <c r="Z11" s="250"/>
    </row>
    <row r="12" spans="2:26" ht="15.95" customHeight="1">
      <c r="B12" s="102" t="s">
        <v>245</v>
      </c>
      <c r="C12" s="129"/>
      <c r="D12" s="99">
        <v>23354.090538316002</v>
      </c>
      <c r="E12" s="99">
        <v>37563.388231279692</v>
      </c>
      <c r="F12" s="99">
        <v>42740.914631278829</v>
      </c>
      <c r="G12" s="99">
        <v>40980.688317126071</v>
      </c>
      <c r="H12" s="99">
        <v>39537.163363990607</v>
      </c>
      <c r="I12" s="99">
        <v>43208.50432911353</v>
      </c>
      <c r="J12" s="99">
        <v>53372.288338433907</v>
      </c>
      <c r="K12" s="86">
        <v>76856.516303074473</v>
      </c>
      <c r="L12" s="86">
        <v>101635.97119885284</v>
      </c>
      <c r="M12" s="86">
        <v>112886.65503556443</v>
      </c>
      <c r="N12" s="86">
        <v>124446.65684166776</v>
      </c>
      <c r="O12" s="86">
        <v>144738.2246947333</v>
      </c>
      <c r="P12" s="86">
        <v>149633.02787051341</v>
      </c>
      <c r="Q12" s="86">
        <v>128389.25636813999</v>
      </c>
      <c r="R12" s="86">
        <v>123313.03045124</v>
      </c>
      <c r="S12" s="86">
        <v>154600.31163940002</v>
      </c>
      <c r="T12" s="86">
        <v>185755.89107672003</v>
      </c>
      <c r="U12" s="86">
        <f>+U16+U19+U22+U25+U28+U31+U34+U37</f>
        <v>233766.43838934996</v>
      </c>
      <c r="V12" s="86">
        <f>+V16+V19+V22+V25+V28+V31+V34+V37</f>
        <v>262472.01982605999</v>
      </c>
      <c r="W12" s="86"/>
      <c r="X12" s="250"/>
      <c r="Y12" s="250"/>
      <c r="Z12" s="250"/>
    </row>
    <row r="13" spans="2:26" s="72" customFormat="1" ht="9" customHeight="1">
      <c r="B13" s="103"/>
      <c r="C13" s="103"/>
      <c r="D13" s="109"/>
      <c r="E13" s="109"/>
      <c r="F13" s="109"/>
      <c r="G13" s="109"/>
      <c r="H13" s="109"/>
      <c r="I13" s="109"/>
      <c r="J13" s="109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250"/>
      <c r="Y13" s="250"/>
      <c r="Z13" s="250"/>
    </row>
    <row r="14" spans="2:26" s="72" customFormat="1" ht="15.95" customHeight="1">
      <c r="B14" s="130" t="s">
        <v>246</v>
      </c>
      <c r="C14" s="108"/>
      <c r="D14" s="74"/>
      <c r="E14" s="74"/>
      <c r="F14" s="74"/>
      <c r="G14" s="74"/>
      <c r="H14" s="74"/>
      <c r="I14" s="74"/>
      <c r="J14" s="74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250"/>
      <c r="Y14" s="250"/>
      <c r="Z14" s="250"/>
    </row>
    <row r="15" spans="2:26" s="92" customFormat="1" ht="15.95" customHeight="1">
      <c r="B15" s="128" t="s">
        <v>244</v>
      </c>
      <c r="C15" s="103"/>
      <c r="D15" s="74">
        <v>8633.7197124960003</v>
      </c>
      <c r="E15" s="74">
        <v>14493.970946865791</v>
      </c>
      <c r="F15" s="74">
        <v>13172.394595376752</v>
      </c>
      <c r="G15" s="74">
        <v>10836.269779120854</v>
      </c>
      <c r="H15" s="74">
        <v>12897.536693910562</v>
      </c>
      <c r="I15" s="74">
        <v>15769.224131113189</v>
      </c>
      <c r="J15" s="74">
        <v>22103.410074226467</v>
      </c>
      <c r="K15" s="86">
        <v>34748.213311846528</v>
      </c>
      <c r="L15" s="86">
        <v>45058.691366174739</v>
      </c>
      <c r="M15" s="86">
        <v>48163.166446392454</v>
      </c>
      <c r="N15" s="86">
        <v>53821.32552453578</v>
      </c>
      <c r="O15" s="86">
        <v>57451.314227622279</v>
      </c>
      <c r="P15" s="86">
        <v>47191.25277834382</v>
      </c>
      <c r="Q15" s="86">
        <v>24753.440224089998</v>
      </c>
      <c r="R15" s="86">
        <v>32965.856639049998</v>
      </c>
      <c r="S15" s="86">
        <v>40862.32984798</v>
      </c>
      <c r="T15" s="86">
        <v>56870.204264900007</v>
      </c>
      <c r="U15" s="86">
        <v>68952.726130679977</v>
      </c>
      <c r="V15" s="86">
        <v>70730.944119560008</v>
      </c>
      <c r="W15" s="91"/>
      <c r="X15" s="250"/>
      <c r="Y15" s="250"/>
      <c r="Z15" s="250"/>
    </row>
    <row r="16" spans="2:26" s="92" customFormat="1" ht="15.95" customHeight="1">
      <c r="B16" s="128" t="s">
        <v>245</v>
      </c>
      <c r="C16" s="103"/>
      <c r="D16" s="74">
        <v>7135.6978076560008</v>
      </c>
      <c r="E16" s="74">
        <v>12611.641236973313</v>
      </c>
      <c r="F16" s="74">
        <v>13364.1469596277</v>
      </c>
      <c r="G16" s="74">
        <v>12263.248935470983</v>
      </c>
      <c r="H16" s="74">
        <v>12119.83167882515</v>
      </c>
      <c r="I16" s="74">
        <v>13580.524894818705</v>
      </c>
      <c r="J16" s="74">
        <v>18241.296713443127</v>
      </c>
      <c r="K16" s="86">
        <v>31344.321261998572</v>
      </c>
      <c r="L16" s="86">
        <v>41227.003355325804</v>
      </c>
      <c r="M16" s="86">
        <v>40825.063267816091</v>
      </c>
      <c r="N16" s="86">
        <v>41641.133604802082</v>
      </c>
      <c r="O16" s="86">
        <v>50937.396220835421</v>
      </c>
      <c r="P16" s="86">
        <v>54301.389561402495</v>
      </c>
      <c r="Q16" s="86">
        <v>31746.389581329997</v>
      </c>
      <c r="R16" s="86">
        <v>34353.38645382</v>
      </c>
      <c r="S16" s="86">
        <v>35824.883705340006</v>
      </c>
      <c r="T16" s="86">
        <v>96697.719643060031</v>
      </c>
      <c r="U16" s="86">
        <v>124994.26075155001</v>
      </c>
      <c r="V16" s="86">
        <v>143935.85232348999</v>
      </c>
      <c r="W16" s="91"/>
      <c r="X16" s="250"/>
      <c r="Y16" s="250"/>
      <c r="Z16" s="250"/>
    </row>
    <row r="17" spans="2:26" s="72" customFormat="1" ht="15.95" customHeight="1">
      <c r="B17" s="130" t="s">
        <v>247</v>
      </c>
      <c r="C17" s="108"/>
      <c r="D17" s="74"/>
      <c r="E17" s="74"/>
      <c r="F17" s="74"/>
      <c r="G17" s="74"/>
      <c r="H17" s="74"/>
      <c r="I17" s="74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250"/>
      <c r="Y17" s="250"/>
      <c r="Z17" s="250"/>
    </row>
    <row r="18" spans="2:26" s="92" customFormat="1" ht="15.95" customHeight="1">
      <c r="B18" s="128" t="s">
        <v>244</v>
      </c>
      <c r="C18" s="103"/>
      <c r="D18" s="74">
        <v>1547.7226588420001</v>
      </c>
      <c r="E18" s="74">
        <v>2600.0659362975025</v>
      </c>
      <c r="F18" s="74">
        <v>3422.6197023404893</v>
      </c>
      <c r="G18" s="74">
        <v>3611.7165763862749</v>
      </c>
      <c r="H18" s="74">
        <v>4725.7482470093182</v>
      </c>
      <c r="I18" s="74">
        <v>7052.6382996807297</v>
      </c>
      <c r="J18" s="74">
        <v>7208.2319828417913</v>
      </c>
      <c r="K18" s="86">
        <v>8001.6506499937122</v>
      </c>
      <c r="L18" s="86">
        <v>9436.0747231596379</v>
      </c>
      <c r="M18" s="86">
        <v>9372.8479011677846</v>
      </c>
      <c r="N18" s="86">
        <v>9396.5885660323256</v>
      </c>
      <c r="O18" s="86">
        <v>10702.700390255575</v>
      </c>
      <c r="P18" s="86">
        <v>7982.1828135353517</v>
      </c>
      <c r="Q18" s="86">
        <v>7149.3700015000004</v>
      </c>
      <c r="R18" s="86">
        <v>9902.1927924399988</v>
      </c>
      <c r="S18" s="86">
        <v>9151.7836237499996</v>
      </c>
      <c r="T18" s="86">
        <v>9780.7584316299999</v>
      </c>
      <c r="U18" s="86">
        <v>11870.756592630001</v>
      </c>
      <c r="V18" s="86">
        <v>12117.265051279999</v>
      </c>
      <c r="W18" s="91"/>
      <c r="X18" s="250"/>
      <c r="Y18" s="250"/>
      <c r="Z18" s="250"/>
    </row>
    <row r="19" spans="2:26" s="92" customFormat="1" ht="15.95" customHeight="1">
      <c r="B19" s="128" t="s">
        <v>245</v>
      </c>
      <c r="C19" s="103"/>
      <c r="D19" s="74">
        <v>1509.4117103420001</v>
      </c>
      <c r="E19" s="74">
        <v>2027.7011586320548</v>
      </c>
      <c r="F19" s="74">
        <v>3019.0892936712039</v>
      </c>
      <c r="G19" s="74">
        <v>3963.9513149241925</v>
      </c>
      <c r="H19" s="74">
        <v>4079.7194090896992</v>
      </c>
      <c r="I19" s="74">
        <v>5658.4419615622101</v>
      </c>
      <c r="J19" s="74">
        <v>6419.5640444003793</v>
      </c>
      <c r="K19" s="86">
        <v>7108.1264508763907</v>
      </c>
      <c r="L19" s="86">
        <v>9024.3025885005118</v>
      </c>
      <c r="M19" s="86">
        <v>8248.2520454260884</v>
      </c>
      <c r="N19" s="86">
        <v>9044.4231231318226</v>
      </c>
      <c r="O19" s="86">
        <v>9757.7850314607076</v>
      </c>
      <c r="P19" s="86">
        <v>10044.55242138967</v>
      </c>
      <c r="Q19" s="86">
        <v>8885.8255958699974</v>
      </c>
      <c r="R19" s="86">
        <v>9138.0832496099993</v>
      </c>
      <c r="S19" s="86">
        <v>8635.7212124199996</v>
      </c>
      <c r="T19" s="86">
        <v>9357.5292885399977</v>
      </c>
      <c r="U19" s="86">
        <v>10302.33031888</v>
      </c>
      <c r="V19" s="86">
        <v>11225.929020610001</v>
      </c>
      <c r="W19" s="91"/>
      <c r="X19" s="250"/>
      <c r="Y19" s="250"/>
      <c r="Z19" s="250"/>
    </row>
    <row r="20" spans="2:26" s="72" customFormat="1" ht="15.95" customHeight="1">
      <c r="B20" s="130" t="s">
        <v>248</v>
      </c>
      <c r="C20" s="108"/>
      <c r="D20" s="74"/>
      <c r="E20" s="74"/>
      <c r="F20" s="74"/>
      <c r="G20" s="74"/>
      <c r="H20" s="74"/>
      <c r="I20" s="74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250"/>
      <c r="Y20" s="250"/>
      <c r="Z20" s="250"/>
    </row>
    <row r="21" spans="2:26" s="92" customFormat="1" ht="15.95" customHeight="1">
      <c r="B21" s="128" t="s">
        <v>244</v>
      </c>
      <c r="C21" s="103"/>
      <c r="D21" s="74">
        <v>948.30886815999997</v>
      </c>
      <c r="E21" s="74">
        <v>1766.8122279124998</v>
      </c>
      <c r="F21" s="74">
        <v>1551.1389445777943</v>
      </c>
      <c r="G21" s="74">
        <v>809.85900522193754</v>
      </c>
      <c r="H21" s="74">
        <v>610.59415692291327</v>
      </c>
      <c r="I21" s="74">
        <v>607.59139405523183</v>
      </c>
      <c r="J21" s="74">
        <v>863.75067292264714</v>
      </c>
      <c r="K21" s="86">
        <v>1113.7415585992414</v>
      </c>
      <c r="L21" s="86">
        <v>1438.8533317989381</v>
      </c>
      <c r="M21" s="86">
        <v>1418.0017108307979</v>
      </c>
      <c r="N21" s="86">
        <v>1325.1287807124891</v>
      </c>
      <c r="O21" s="86">
        <v>1304.9425073874993</v>
      </c>
      <c r="P21" s="86">
        <v>779.37317921184695</v>
      </c>
      <c r="Q21" s="86">
        <v>567.00909641999988</v>
      </c>
      <c r="R21" s="86">
        <v>536.24860130000013</v>
      </c>
      <c r="S21" s="86">
        <v>962.39609881999991</v>
      </c>
      <c r="T21" s="86">
        <v>1293.3002803500001</v>
      </c>
      <c r="U21" s="86">
        <v>1460.5924718699996</v>
      </c>
      <c r="V21" s="86">
        <v>1351.9435933599998</v>
      </c>
      <c r="W21" s="91"/>
      <c r="X21" s="250"/>
      <c r="Y21" s="250"/>
      <c r="Z21" s="250"/>
    </row>
    <row r="22" spans="2:26" s="92" customFormat="1" ht="15.95" customHeight="1">
      <c r="B22" s="128" t="s">
        <v>245</v>
      </c>
      <c r="C22" s="103"/>
      <c r="D22" s="74">
        <v>448.14911199000005</v>
      </c>
      <c r="E22" s="74">
        <v>1213.6417256541042</v>
      </c>
      <c r="F22" s="74">
        <v>1552.7866736373778</v>
      </c>
      <c r="G22" s="74">
        <v>1503.3560952380126</v>
      </c>
      <c r="H22" s="74">
        <v>1287.8407014317347</v>
      </c>
      <c r="I22" s="74">
        <v>874.23141401486282</v>
      </c>
      <c r="J22" s="74">
        <v>595.18560364084055</v>
      </c>
      <c r="K22" s="86">
        <v>705.57450020676185</v>
      </c>
      <c r="L22" s="86">
        <v>1163.5857261106239</v>
      </c>
      <c r="M22" s="86">
        <v>1097.362661971154</v>
      </c>
      <c r="N22" s="86">
        <v>1233.1204621988647</v>
      </c>
      <c r="O22" s="86">
        <v>1274.9937961338503</v>
      </c>
      <c r="P22" s="86">
        <v>1383.5522986522974</v>
      </c>
      <c r="Q22" s="86">
        <v>1170.1989657500001</v>
      </c>
      <c r="R22" s="86">
        <v>873.01572632999989</v>
      </c>
      <c r="S22" s="86">
        <v>1192.9666659099998</v>
      </c>
      <c r="T22" s="86">
        <v>921.80602203000012</v>
      </c>
      <c r="U22" s="86">
        <v>1163.9761859299999</v>
      </c>
      <c r="V22" s="86">
        <v>1028.1463832699999</v>
      </c>
      <c r="W22" s="91"/>
      <c r="X22" s="250"/>
      <c r="Y22" s="250"/>
      <c r="Z22" s="250"/>
    </row>
    <row r="23" spans="2:26" s="72" customFormat="1" ht="15.95" customHeight="1">
      <c r="B23" s="130" t="s">
        <v>249</v>
      </c>
      <c r="C23" s="108"/>
      <c r="D23" s="74"/>
      <c r="E23" s="74"/>
      <c r="F23" s="74"/>
      <c r="G23" s="74"/>
      <c r="H23" s="74"/>
      <c r="I23" s="74"/>
      <c r="K23" s="81"/>
      <c r="L23" s="81"/>
      <c r="M23" s="81"/>
      <c r="N23" s="81"/>
      <c r="O23" s="86"/>
      <c r="P23" s="86"/>
      <c r="Q23" s="86"/>
      <c r="R23" s="86"/>
      <c r="S23" s="86"/>
      <c r="T23" s="86"/>
      <c r="U23" s="86"/>
      <c r="V23" s="86"/>
      <c r="W23" s="81"/>
      <c r="X23" s="250"/>
      <c r="Y23" s="250"/>
      <c r="Z23" s="250"/>
    </row>
    <row r="24" spans="2:26" s="92" customFormat="1" ht="15.95" customHeight="1">
      <c r="B24" s="128" t="s">
        <v>244</v>
      </c>
      <c r="C24" s="128"/>
      <c r="D24" s="74">
        <v>2462.4327426660002</v>
      </c>
      <c r="E24" s="74">
        <v>3260.8226024852588</v>
      </c>
      <c r="F24" s="74">
        <v>4287.9393542356302</v>
      </c>
      <c r="G24" s="74">
        <v>4606.5433170190818</v>
      </c>
      <c r="H24" s="74">
        <v>6043.9020142746067</v>
      </c>
      <c r="I24" s="74">
        <v>7506.532599316999</v>
      </c>
      <c r="J24" s="74">
        <v>10899.733372786584</v>
      </c>
      <c r="K24" s="86">
        <v>12686.62400742864</v>
      </c>
      <c r="L24" s="86">
        <v>17826.769063016753</v>
      </c>
      <c r="M24" s="86">
        <v>25587.068029687201</v>
      </c>
      <c r="N24" s="86">
        <v>19989.935850452686</v>
      </c>
      <c r="O24" s="86">
        <v>23645.590483277534</v>
      </c>
      <c r="P24" s="86">
        <v>20792.741923764039</v>
      </c>
      <c r="Q24" s="86">
        <v>13106.30674125</v>
      </c>
      <c r="R24" s="86">
        <v>13889.919951450003</v>
      </c>
      <c r="S24" s="86">
        <v>17277.23928894</v>
      </c>
      <c r="T24" s="86">
        <v>21376.936388939997</v>
      </c>
      <c r="U24" s="86">
        <v>26827.236742489993</v>
      </c>
      <c r="V24" s="86">
        <v>29051.407097920001</v>
      </c>
      <c r="W24" s="91"/>
      <c r="X24" s="250"/>
      <c r="Y24" s="250"/>
      <c r="Z24" s="250"/>
    </row>
    <row r="25" spans="2:26" s="92" customFormat="1" ht="15.95" customHeight="1">
      <c r="B25" s="128" t="s">
        <v>245</v>
      </c>
      <c r="C25" s="103"/>
      <c r="D25" s="74">
        <v>2083.4575155980001</v>
      </c>
      <c r="E25" s="74">
        <v>3319.753928475172</v>
      </c>
      <c r="F25" s="74">
        <v>4693.6000209299809</v>
      </c>
      <c r="G25" s="74">
        <v>4802.9819343607405</v>
      </c>
      <c r="H25" s="74">
        <v>5543.3369094178606</v>
      </c>
      <c r="I25" s="74">
        <v>6480.6929377075321</v>
      </c>
      <c r="J25" s="74">
        <v>8689.6647854028579</v>
      </c>
      <c r="K25" s="86">
        <v>12250.96560192976</v>
      </c>
      <c r="L25" s="86">
        <v>17210.014879992224</v>
      </c>
      <c r="M25" s="86">
        <v>23689.967461196833</v>
      </c>
      <c r="N25" s="86">
        <v>20988.360360616945</v>
      </c>
      <c r="O25" s="86">
        <v>21606.774710916612</v>
      </c>
      <c r="P25" s="86">
        <v>25216.327442488979</v>
      </c>
      <c r="Q25" s="86">
        <v>15647.51518258</v>
      </c>
      <c r="R25" s="86">
        <v>12590.063534799998</v>
      </c>
      <c r="S25" s="86">
        <v>18132.10557064</v>
      </c>
      <c r="T25" s="86">
        <v>19506.22240382</v>
      </c>
      <c r="U25" s="86">
        <v>21626.981915009997</v>
      </c>
      <c r="V25" s="86">
        <v>23783.771992280002</v>
      </c>
      <c r="W25" s="91"/>
      <c r="X25" s="250"/>
      <c r="Y25" s="250"/>
      <c r="Z25" s="250"/>
    </row>
    <row r="26" spans="2:26" s="72" customFormat="1" ht="15.95" customHeight="1">
      <c r="B26" s="130" t="s">
        <v>250</v>
      </c>
      <c r="C26" s="108"/>
      <c r="D26" s="74"/>
      <c r="E26" s="74"/>
      <c r="F26" s="74"/>
      <c r="G26" s="74"/>
      <c r="H26" s="74"/>
      <c r="I26" s="74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250"/>
      <c r="Y26" s="250"/>
      <c r="Z26" s="250"/>
    </row>
    <row r="27" spans="2:26" s="92" customFormat="1" ht="15.95" customHeight="1">
      <c r="B27" s="128" t="s">
        <v>244</v>
      </c>
      <c r="C27" s="103"/>
      <c r="D27" s="74">
        <v>13514.987939447999</v>
      </c>
      <c r="E27" s="74">
        <v>20880.769564712882</v>
      </c>
      <c r="F27" s="74">
        <v>18460.803312437194</v>
      </c>
      <c r="G27" s="74">
        <v>16084.708275781231</v>
      </c>
      <c r="H27" s="74">
        <v>14622.189029860258</v>
      </c>
      <c r="I27" s="74">
        <v>13618.650593632305</v>
      </c>
      <c r="J27" s="74">
        <v>22659.037736367514</v>
      </c>
      <c r="K27" s="86">
        <v>30142.509742387316</v>
      </c>
      <c r="L27" s="86">
        <v>12457.240062664741</v>
      </c>
      <c r="M27" s="86">
        <v>13119.626600377178</v>
      </c>
      <c r="N27" s="86">
        <v>11355.523674278937</v>
      </c>
      <c r="O27" s="86">
        <v>12359.680246154898</v>
      </c>
      <c r="P27" s="86">
        <v>9107.9853217991731</v>
      </c>
      <c r="Q27" s="86">
        <v>4956.2600937200004</v>
      </c>
      <c r="R27" s="86">
        <v>8280.2305647899993</v>
      </c>
      <c r="S27" s="86">
        <v>8706.4555531999995</v>
      </c>
      <c r="T27" s="86">
        <v>7986.7469591500003</v>
      </c>
      <c r="U27" s="86">
        <v>11885.462084049999</v>
      </c>
      <c r="V27" s="86">
        <v>13916.232216820001</v>
      </c>
      <c r="W27" s="86"/>
      <c r="X27" s="86"/>
      <c r="Y27" s="250"/>
      <c r="Z27" s="250"/>
    </row>
    <row r="28" spans="2:26" s="92" customFormat="1" ht="15.95" customHeight="1">
      <c r="B28" s="128" t="s">
        <v>245</v>
      </c>
      <c r="C28" s="103"/>
      <c r="D28" s="74">
        <v>12177.374392730002</v>
      </c>
      <c r="E28" s="74">
        <v>18390.65018154505</v>
      </c>
      <c r="F28" s="74">
        <v>17829.751498556208</v>
      </c>
      <c r="G28" s="74">
        <v>18447.150037132142</v>
      </c>
      <c r="H28" s="74">
        <v>16506.434665226163</v>
      </c>
      <c r="I28" s="74">
        <v>16614.613121010218</v>
      </c>
      <c r="J28" s="74">
        <v>19426.577191546701</v>
      </c>
      <c r="K28" s="86">
        <v>25447.528488062984</v>
      </c>
      <c r="L28" s="86">
        <v>10607.899446227158</v>
      </c>
      <c r="M28" s="86">
        <v>12523.730024720451</v>
      </c>
      <c r="N28" s="86">
        <v>10386.751801664268</v>
      </c>
      <c r="O28" s="86">
        <v>11201.193922632214</v>
      </c>
      <c r="P28" s="86">
        <v>11421.997365962401</v>
      </c>
      <c r="Q28" s="86">
        <v>6260.5460686899996</v>
      </c>
      <c r="R28" s="86">
        <v>9864.9695874499994</v>
      </c>
      <c r="S28" s="86">
        <v>10223.130935739999</v>
      </c>
      <c r="T28" s="86">
        <v>7614.8362823900006</v>
      </c>
      <c r="U28" s="86">
        <v>10367.61888258</v>
      </c>
      <c r="V28" s="86">
        <v>9649.6675711799999</v>
      </c>
      <c r="W28" s="86"/>
      <c r="X28" s="86"/>
      <c r="Y28" s="250"/>
      <c r="Z28" s="250"/>
    </row>
    <row r="29" spans="2:26" s="92" customFormat="1" ht="15.95" customHeight="1">
      <c r="B29" s="130" t="s">
        <v>315</v>
      </c>
      <c r="C29" s="108"/>
      <c r="D29" s="74"/>
      <c r="E29" s="74"/>
      <c r="F29" s="74"/>
      <c r="G29" s="74"/>
      <c r="H29" s="74"/>
      <c r="I29" s="74"/>
      <c r="J29" s="74"/>
      <c r="K29" s="86"/>
      <c r="L29" s="86"/>
      <c r="M29" s="86"/>
      <c r="N29" s="86"/>
      <c r="O29" s="91"/>
      <c r="P29" s="91"/>
      <c r="Q29" s="91"/>
      <c r="R29" s="91"/>
      <c r="S29" s="91"/>
      <c r="T29" s="91"/>
      <c r="U29" s="91"/>
      <c r="V29" s="91"/>
      <c r="W29" s="86"/>
      <c r="X29" s="86"/>
      <c r="Y29" s="86"/>
      <c r="Z29" s="86"/>
    </row>
    <row r="30" spans="2:26" s="92" customFormat="1" ht="15.95" customHeight="1">
      <c r="B30" s="128" t="s">
        <v>244</v>
      </c>
      <c r="C30" s="103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86">
        <v>8271.8328056479677</v>
      </c>
      <c r="M30" s="86">
        <v>11211.679813051893</v>
      </c>
      <c r="N30" s="86">
        <v>15104.12960931952</v>
      </c>
      <c r="O30" s="86">
        <v>14668.067494265017</v>
      </c>
      <c r="P30" s="86">
        <v>9318.9610881415811</v>
      </c>
      <c r="Q30" s="86">
        <v>3833.3220538600003</v>
      </c>
      <c r="R30" s="86">
        <v>5860.698089550001</v>
      </c>
      <c r="S30" s="86">
        <v>10695.02364322</v>
      </c>
      <c r="T30" s="86">
        <v>14708.107451079997</v>
      </c>
      <c r="U30" s="86">
        <v>22162.421026960001</v>
      </c>
      <c r="V30" s="86">
        <v>27075.238191479999</v>
      </c>
      <c r="W30" s="91"/>
      <c r="X30" s="250"/>
      <c r="Y30" s="250"/>
      <c r="Z30" s="250"/>
    </row>
    <row r="31" spans="2:26" s="92" customFormat="1" ht="15.95" customHeight="1">
      <c r="B31" s="128" t="s">
        <v>245</v>
      </c>
      <c r="C31" s="103"/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86">
        <v>5245.9524946333649</v>
      </c>
      <c r="M31" s="86">
        <v>7072.4962134422285</v>
      </c>
      <c r="N31" s="86">
        <v>9641.4162701611331</v>
      </c>
      <c r="O31" s="86">
        <v>10863.427732564165</v>
      </c>
      <c r="P31" s="86">
        <v>12014.598957083646</v>
      </c>
      <c r="Q31" s="86">
        <v>8003.4140419099995</v>
      </c>
      <c r="R31" s="86">
        <v>6692.43551286</v>
      </c>
      <c r="S31" s="86">
        <v>8096.1885301199982</v>
      </c>
      <c r="T31" s="86">
        <v>10703.311370130001</v>
      </c>
      <c r="U31" s="86">
        <v>12891.24143618</v>
      </c>
      <c r="V31" s="86">
        <v>15999.819518880002</v>
      </c>
      <c r="W31" s="91"/>
      <c r="X31" s="250"/>
      <c r="Y31" s="250"/>
      <c r="Z31" s="250"/>
    </row>
    <row r="32" spans="2:26" s="92" customFormat="1" ht="15.95" customHeight="1">
      <c r="B32" s="130" t="s">
        <v>314</v>
      </c>
      <c r="C32" s="103"/>
      <c r="D32" s="107"/>
      <c r="E32" s="107"/>
      <c r="F32" s="107"/>
      <c r="G32" s="107"/>
      <c r="H32" s="107"/>
      <c r="I32" s="107"/>
      <c r="J32" s="107"/>
      <c r="K32" s="107"/>
      <c r="L32" s="86"/>
      <c r="M32" s="86"/>
      <c r="N32" s="86"/>
      <c r="O32" s="91"/>
      <c r="P32" s="91"/>
      <c r="Q32" s="91"/>
      <c r="R32" s="91"/>
      <c r="S32" s="91"/>
      <c r="T32" s="91"/>
      <c r="U32" s="91"/>
      <c r="V32" s="91"/>
      <c r="W32" s="91"/>
      <c r="X32" s="250"/>
      <c r="Y32" s="250"/>
      <c r="Z32" s="250"/>
    </row>
    <row r="33" spans="2:28" s="92" customFormat="1" ht="15.95" customHeight="1">
      <c r="B33" s="128" t="s">
        <v>244</v>
      </c>
      <c r="C33" s="103"/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86">
        <v>3717.33304901869</v>
      </c>
      <c r="M33" s="86">
        <v>3929.7428870348881</v>
      </c>
      <c r="N33" s="86">
        <v>4188.1709118770641</v>
      </c>
      <c r="O33" s="86">
        <v>5488.3574763859269</v>
      </c>
      <c r="P33" s="86">
        <v>3455.6145008559038</v>
      </c>
      <c r="Q33" s="86">
        <v>981.27778538999996</v>
      </c>
      <c r="R33" s="86">
        <v>926.10187625000003</v>
      </c>
      <c r="S33" s="86">
        <v>1612.73520841</v>
      </c>
      <c r="T33" s="86">
        <v>2275.441977</v>
      </c>
      <c r="U33" s="86">
        <v>3294.4574320900001</v>
      </c>
      <c r="V33" s="86">
        <v>4153.0245658699996</v>
      </c>
      <c r="W33" s="91"/>
      <c r="X33" s="250"/>
      <c r="Y33" s="250"/>
      <c r="Z33" s="250"/>
    </row>
    <row r="34" spans="2:28" s="92" customFormat="1" ht="15.95" customHeight="1">
      <c r="B34" s="128" t="s">
        <v>245</v>
      </c>
      <c r="C34" s="103"/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86">
        <v>1991.5232054666556</v>
      </c>
      <c r="M34" s="86">
        <v>2180.9223418076108</v>
      </c>
      <c r="N34" s="86">
        <v>2598.2409874147643</v>
      </c>
      <c r="O34" s="86">
        <v>5294.8966000680703</v>
      </c>
      <c r="P34" s="86">
        <v>3719.5841841254805</v>
      </c>
      <c r="Q34" s="86">
        <v>3535.9233060099996</v>
      </c>
      <c r="R34" s="86">
        <v>3031.7053281000003</v>
      </c>
      <c r="S34" s="86">
        <v>2735.9912222200001</v>
      </c>
      <c r="T34" s="86">
        <v>2889.5535700699993</v>
      </c>
      <c r="U34" s="86">
        <v>3160.3462193099999</v>
      </c>
      <c r="V34" s="86">
        <v>3069.3724917099998</v>
      </c>
      <c r="W34" s="91"/>
      <c r="X34" s="250"/>
      <c r="Y34" s="250"/>
      <c r="Z34" s="250"/>
    </row>
    <row r="35" spans="2:28" s="92" customFormat="1" ht="15.95" customHeight="1">
      <c r="B35" s="130" t="s">
        <v>416</v>
      </c>
      <c r="C35" s="103"/>
      <c r="D35" s="107"/>
      <c r="E35" s="107"/>
      <c r="F35" s="107"/>
      <c r="G35" s="107"/>
      <c r="H35" s="107"/>
      <c r="I35" s="107"/>
      <c r="J35" s="107"/>
      <c r="K35" s="107"/>
      <c r="L35" s="86"/>
      <c r="M35" s="86"/>
      <c r="N35" s="86"/>
      <c r="O35" s="91"/>
      <c r="P35" s="91"/>
      <c r="Q35" s="91"/>
      <c r="R35" s="91"/>
      <c r="S35" s="91"/>
      <c r="T35" s="91"/>
      <c r="U35" s="91"/>
      <c r="V35" s="91"/>
      <c r="W35" s="91"/>
      <c r="X35" s="250"/>
      <c r="Y35" s="250"/>
      <c r="Z35" s="250"/>
    </row>
    <row r="36" spans="2:28" s="92" customFormat="1" ht="15.95" customHeight="1">
      <c r="B36" s="128" t="s">
        <v>251</v>
      </c>
      <c r="C36" s="103"/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86">
        <v>13270.650054984675</v>
      </c>
      <c r="M36" s="86">
        <v>15822.902112014763</v>
      </c>
      <c r="N36" s="86">
        <v>27046.409828200525</v>
      </c>
      <c r="O36" s="86">
        <v>37239.810648722916</v>
      </c>
      <c r="P36" s="86">
        <v>29749.095073368084</v>
      </c>
      <c r="Q36" s="86">
        <v>25529.4386361</v>
      </c>
      <c r="R36" s="86">
        <v>28340.363817099998</v>
      </c>
      <c r="S36" s="86">
        <v>32871.743761769998</v>
      </c>
      <c r="T36" s="86">
        <v>39254.561305969997</v>
      </c>
      <c r="U36" s="86">
        <v>51752.000316599995</v>
      </c>
      <c r="V36" s="86">
        <v>58923.700981889997</v>
      </c>
      <c r="W36" s="91"/>
      <c r="X36" s="250"/>
      <c r="Y36" s="250"/>
      <c r="Z36" s="250"/>
    </row>
    <row r="37" spans="2:28" s="92" customFormat="1" ht="18" customHeight="1">
      <c r="B37" s="128" t="s">
        <v>252</v>
      </c>
      <c r="C37" s="103"/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86">
        <v>15165.689502596488</v>
      </c>
      <c r="M37" s="86">
        <v>17248.861019183969</v>
      </c>
      <c r="N37" s="86">
        <v>28913.210231677876</v>
      </c>
      <c r="O37" s="86">
        <v>33801.756680122264</v>
      </c>
      <c r="P37" s="86">
        <v>31531.025639408432</v>
      </c>
      <c r="Q37" s="86">
        <v>44768.449134380011</v>
      </c>
      <c r="R37" s="86">
        <v>26547.780930380002</v>
      </c>
      <c r="S37" s="86">
        <v>31240.772526600005</v>
      </c>
      <c r="T37" s="86">
        <v>38064.912496680001</v>
      </c>
      <c r="U37" s="86">
        <v>49259.682679909994</v>
      </c>
      <c r="V37" s="86">
        <v>53779.460524639995</v>
      </c>
      <c r="W37" s="91"/>
      <c r="X37" s="250"/>
      <c r="Y37" s="250"/>
      <c r="Z37" s="250"/>
    </row>
    <row r="38" spans="2:28" s="92" customFormat="1" ht="6" customHeight="1" thickBot="1"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91"/>
      <c r="X38" s="250"/>
    </row>
    <row r="39" spans="2:28" s="92" customFormat="1" ht="6" customHeight="1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91"/>
      <c r="X39" s="250"/>
    </row>
    <row r="40" spans="2:28" s="92" customFormat="1" ht="29.25" customHeight="1">
      <c r="B40" s="111" t="s">
        <v>137</v>
      </c>
      <c r="C40" s="300" t="s">
        <v>434</v>
      </c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91"/>
      <c r="P40" s="91"/>
      <c r="Q40" s="91"/>
      <c r="R40" s="91"/>
      <c r="S40" s="91"/>
      <c r="T40" s="91"/>
      <c r="U40" s="91"/>
      <c r="V40" s="91"/>
      <c r="W40" s="91"/>
    </row>
    <row r="41" spans="2:28" ht="16.149999999999999" customHeight="1">
      <c r="B41" s="62" t="s">
        <v>183</v>
      </c>
      <c r="C41" s="62" t="s">
        <v>408</v>
      </c>
      <c r="D41" s="5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  <row r="42" spans="2:28" ht="12.95" customHeight="1">
      <c r="B42" s="62"/>
      <c r="C42" s="62"/>
      <c r="D42" s="5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</row>
    <row r="43" spans="2:28" ht="12.95" customHeight="1">
      <c r="B43" s="111"/>
      <c r="C43" s="111"/>
      <c r="D43" s="111"/>
      <c r="E43" s="122"/>
      <c r="F43" s="122"/>
      <c r="G43" s="122"/>
      <c r="H43" s="113"/>
      <c r="I43" s="113"/>
      <c r="J43" s="113"/>
      <c r="K43" s="113"/>
      <c r="L43" s="113"/>
      <c r="M43" s="113"/>
      <c r="N43" s="113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</row>
    <row r="44" spans="2:28" ht="18" customHeight="1"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</row>
    <row r="45" spans="2:28" ht="18" customHeight="1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</row>
    <row r="46" spans="2:28"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</row>
    <row r="47" spans="2:28" ht="6" customHeight="1"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</row>
    <row r="48" spans="2:28"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</row>
    <row r="49" spans="5:23"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</row>
    <row r="50" spans="5:23"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spans="5:23"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</row>
    <row r="52" spans="5:23"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</row>
    <row r="53" spans="5:23"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</row>
    <row r="54" spans="5:23"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</row>
    <row r="55" spans="5:23"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</row>
    <row r="56" spans="5:23"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 spans="5:23"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 spans="5:23"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 spans="5:23"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</row>
    <row r="60" spans="5:23"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 spans="5:23"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</row>
    <row r="62" spans="5:23"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 spans="5:23"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 spans="5:23"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 spans="5:23"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 spans="5:23"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 spans="5:23"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 spans="5:23"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  <row r="69" spans="5:23"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</row>
    <row r="70" spans="5:23"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</row>
    <row r="71" spans="5:23"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</row>
    <row r="72" spans="5:23"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</row>
    <row r="73" spans="5:23"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</row>
    <row r="74" spans="5:23"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</row>
  </sheetData>
  <mergeCells count="2">
    <mergeCell ref="B6:C6"/>
    <mergeCell ref="C40:N40"/>
  </mergeCells>
  <printOptions horizontalCentered="1"/>
  <pageMargins left="0.78740157480314965" right="0.78740157480314965" top="0.39370078740157483" bottom="0.39370078740157483" header="0" footer="0"/>
  <pageSetup paperSize="5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B1:AY88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3" style="73" customWidth="1"/>
    <col min="3" max="3" width="48.5546875" style="73" customWidth="1"/>
    <col min="4" max="7" width="10.109375" style="73" customWidth="1"/>
    <col min="8" max="22" width="10.109375" style="66" customWidth="1"/>
    <col min="23" max="16384" width="11.5546875" style="66"/>
  </cols>
  <sheetData>
    <row r="1" spans="2:51" ht="20.100000000000001" customHeight="1"/>
    <row r="2" spans="2:51" ht="18" customHeight="1"/>
    <row r="3" spans="2:51" ht="18" customHeight="1"/>
    <row r="4" spans="2:51" ht="18" customHeight="1">
      <c r="B4" s="65" t="s">
        <v>369</v>
      </c>
      <c r="C4" s="36"/>
      <c r="D4" s="36"/>
    </row>
    <row r="5" spans="2:51" ht="18" customHeight="1">
      <c r="B5" s="67" t="s">
        <v>230</v>
      </c>
      <c r="C5" s="38"/>
      <c r="D5" s="38"/>
      <c r="U5" s="80"/>
    </row>
    <row r="6" spans="2:51" ht="15.95" customHeight="1">
      <c r="B6" s="295" t="s">
        <v>400</v>
      </c>
      <c r="C6" s="295"/>
      <c r="D6" s="114"/>
    </row>
    <row r="7" spans="2:51" ht="9.9499999999999993" customHeight="1" thickBot="1">
      <c r="B7" s="68"/>
      <c r="C7" s="68"/>
      <c r="D7" s="68"/>
      <c r="E7" s="68"/>
      <c r="F7" s="68"/>
      <c r="G7" s="68"/>
    </row>
    <row r="8" spans="2:51" s="72" customFormat="1" ht="30" customHeight="1" thickBot="1">
      <c r="B8" s="41" t="s">
        <v>231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2:51" ht="15.95" customHeight="1">
      <c r="D9" s="74"/>
      <c r="E9" s="74"/>
      <c r="F9" s="74"/>
      <c r="G9" s="74"/>
      <c r="H9" s="74"/>
      <c r="I9" s="75"/>
      <c r="J9" s="75"/>
      <c r="Q9" s="246"/>
      <c r="R9" s="246"/>
    </row>
    <row r="10" spans="2:51" s="72" customFormat="1" ht="15.95" customHeight="1">
      <c r="B10" s="87" t="s">
        <v>232</v>
      </c>
      <c r="C10" s="87"/>
      <c r="D10" s="118">
        <v>48856.991870199992</v>
      </c>
      <c r="E10" s="118">
        <v>58108.737019519991</v>
      </c>
      <c r="F10" s="118">
        <v>64192.196999999993</v>
      </c>
      <c r="G10" s="118">
        <v>71918.924000000014</v>
      </c>
      <c r="H10" s="118">
        <v>82864.202000000005</v>
      </c>
      <c r="I10" s="118">
        <v>95047.935999999972</v>
      </c>
      <c r="J10" s="118">
        <v>101680.94000000002</v>
      </c>
      <c r="K10" s="118">
        <v>119098.65100000001</v>
      </c>
      <c r="L10" s="118">
        <v>141894.07800000004</v>
      </c>
      <c r="M10" s="118">
        <v>165500.02599999998</v>
      </c>
      <c r="N10" s="118">
        <v>192800.09800000003</v>
      </c>
      <c r="O10" s="118">
        <v>219291.96400000001</v>
      </c>
      <c r="P10" s="118">
        <v>193992.76399999997</v>
      </c>
      <c r="Q10" s="118">
        <v>189284.74635917749</v>
      </c>
      <c r="R10" s="118">
        <v>198260.5157083112</v>
      </c>
      <c r="S10" s="118">
        <v>215877.89804647831</v>
      </c>
      <c r="T10" s="118">
        <v>234828.3405951531</v>
      </c>
      <c r="U10" s="118">
        <f>+U11+U14+U15+U19+U20+U21+U22</f>
        <v>262565.63630987774</v>
      </c>
      <c r="V10" s="118">
        <f>+V11+V14+V15+V19+V20+V21+V22</f>
        <v>282056.43410931184</v>
      </c>
      <c r="W10" s="85"/>
      <c r="X10" s="85"/>
      <c r="Y10" s="80"/>
      <c r="Z10" s="80"/>
      <c r="AA10" s="80"/>
      <c r="AB10" s="80"/>
      <c r="AC10" s="80"/>
      <c r="AD10" s="80"/>
      <c r="AE10" s="80"/>
      <c r="AF10" s="80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</row>
    <row r="11" spans="2:51" ht="15.95" customHeight="1">
      <c r="B11" s="93" t="s">
        <v>233</v>
      </c>
      <c r="C11" s="93"/>
      <c r="D11" s="99">
        <v>38792.80953472</v>
      </c>
      <c r="E11" s="99">
        <v>45454.717881769997</v>
      </c>
      <c r="F11" s="99">
        <v>48776.39</v>
      </c>
      <c r="G11" s="99">
        <v>56489.063000000002</v>
      </c>
      <c r="H11" s="99">
        <v>70400.301999999996</v>
      </c>
      <c r="I11" s="99">
        <v>82043.517000000007</v>
      </c>
      <c r="J11" s="99">
        <v>86550.1</v>
      </c>
      <c r="K11" s="85">
        <v>98591.79800000001</v>
      </c>
      <c r="L11" s="85">
        <v>117345.712</v>
      </c>
      <c r="M11" s="85">
        <v>133636.06400000001</v>
      </c>
      <c r="N11" s="85">
        <v>145144.071</v>
      </c>
      <c r="O11" s="85">
        <v>160719.04699999999</v>
      </c>
      <c r="P11" s="85">
        <v>127434.07800000001</v>
      </c>
      <c r="Q11" s="85">
        <v>128855.25584858989</v>
      </c>
      <c r="R11" s="85">
        <v>149636.21247705611</v>
      </c>
      <c r="S11" s="85">
        <v>167653.48150615531</v>
      </c>
      <c r="T11" s="85">
        <v>189318.4884592077</v>
      </c>
      <c r="U11" s="85">
        <f>+U12+U13</f>
        <v>216759.3226345272</v>
      </c>
      <c r="V11" s="85">
        <f>+V12+V13</f>
        <v>239015.5610518312</v>
      </c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pans="2:51" s="92" customFormat="1" ht="15.95" customHeight="1">
      <c r="B12" s="128" t="s">
        <v>234</v>
      </c>
      <c r="C12" s="128"/>
      <c r="D12" s="99">
        <v>13354.01582755</v>
      </c>
      <c r="E12" s="99">
        <v>15346.18918161</v>
      </c>
      <c r="F12" s="99">
        <v>15364.965</v>
      </c>
      <c r="G12" s="99">
        <v>15467.965</v>
      </c>
      <c r="H12" s="99">
        <v>18728.803</v>
      </c>
      <c r="I12" s="99">
        <v>24763.839000000004</v>
      </c>
      <c r="J12" s="99">
        <v>22241.665000000001</v>
      </c>
      <c r="K12" s="85">
        <v>25853.097000000002</v>
      </c>
      <c r="L12" s="85">
        <v>28602.269999999997</v>
      </c>
      <c r="M12" s="85">
        <v>34730.436999999998</v>
      </c>
      <c r="N12" s="85">
        <v>34872.646999999997</v>
      </c>
      <c r="O12" s="85">
        <v>39174.824000000001</v>
      </c>
      <c r="P12" s="85">
        <v>31902.167999999998</v>
      </c>
      <c r="Q12" s="85">
        <v>36412.373855910002</v>
      </c>
      <c r="R12" s="85">
        <v>41365.834382560002</v>
      </c>
      <c r="S12" s="85">
        <v>48979.411125840001</v>
      </c>
      <c r="T12" s="85">
        <v>54720.386988810002</v>
      </c>
      <c r="U12" s="85">
        <v>66297.013545180002</v>
      </c>
      <c r="V12" s="85">
        <v>78751.153569670016</v>
      </c>
      <c r="W12" s="85"/>
      <c r="X12" s="85"/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</row>
    <row r="13" spans="2:51" s="92" customFormat="1" ht="15.95" customHeight="1">
      <c r="B13" s="128" t="s">
        <v>235</v>
      </c>
      <c r="C13" s="128"/>
      <c r="D13" s="99">
        <v>25438.79370717</v>
      </c>
      <c r="E13" s="99">
        <v>30108.528700160001</v>
      </c>
      <c r="F13" s="99">
        <v>33411.425000000003</v>
      </c>
      <c r="G13" s="99">
        <v>41021.097999999998</v>
      </c>
      <c r="H13" s="99">
        <v>51671.498999999996</v>
      </c>
      <c r="I13" s="99">
        <v>57279.678000000007</v>
      </c>
      <c r="J13" s="99">
        <v>64308.434999999998</v>
      </c>
      <c r="K13" s="85">
        <v>72738.701000000001</v>
      </c>
      <c r="L13" s="85">
        <v>88743.441999999995</v>
      </c>
      <c r="M13" s="85">
        <v>98905.627000000008</v>
      </c>
      <c r="N13" s="85">
        <v>110271.42400000001</v>
      </c>
      <c r="O13" s="85">
        <v>121544.223</v>
      </c>
      <c r="P13" s="85">
        <v>95531.91</v>
      </c>
      <c r="Q13" s="85">
        <v>92442.88199267989</v>
      </c>
      <c r="R13" s="85">
        <v>108270.3780944961</v>
      </c>
      <c r="S13" s="85">
        <v>118674.0703803153</v>
      </c>
      <c r="T13" s="85">
        <v>134598.1014703977</v>
      </c>
      <c r="U13" s="85">
        <v>150462.3090893472</v>
      </c>
      <c r="V13" s="85">
        <v>160264.40748216119</v>
      </c>
      <c r="W13" s="85"/>
      <c r="X13" s="85"/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2:51" ht="15.95" customHeight="1">
      <c r="B14" s="93" t="s">
        <v>236</v>
      </c>
      <c r="C14" s="93"/>
      <c r="D14" s="99">
        <v>484.40601199999998</v>
      </c>
      <c r="E14" s="99">
        <v>603.22780886999999</v>
      </c>
      <c r="F14" s="99">
        <v>844.89</v>
      </c>
      <c r="G14" s="99">
        <v>659.41</v>
      </c>
      <c r="H14" s="99">
        <v>695.8</v>
      </c>
      <c r="I14" s="99">
        <v>1591.6419999999707</v>
      </c>
      <c r="J14" s="99">
        <v>1623.7739999999999</v>
      </c>
      <c r="K14" s="85">
        <v>3653.663</v>
      </c>
      <c r="L14" s="85">
        <v>3574.7449999999999</v>
      </c>
      <c r="M14" s="85">
        <v>2737.6449999999995</v>
      </c>
      <c r="N14" s="85">
        <v>2686.8119999999999</v>
      </c>
      <c r="O14" s="85">
        <v>2696.9349999999999</v>
      </c>
      <c r="P14" s="85">
        <v>2423.5</v>
      </c>
      <c r="Q14" s="85">
        <v>1559.8523719106015</v>
      </c>
      <c r="R14" s="85">
        <v>1620.6599081233005</v>
      </c>
      <c r="S14" s="85">
        <v>1602.1154910885996</v>
      </c>
      <c r="T14" s="85">
        <v>2005.0970564591</v>
      </c>
      <c r="U14" s="85">
        <f>+'[39]V-12'!$E$347</f>
        <v>2690.4984606297994</v>
      </c>
      <c r="V14" s="85">
        <v>2915.9364229674998</v>
      </c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pans="2:51" ht="15.95" customHeight="1">
      <c r="B15" s="93" t="s">
        <v>237</v>
      </c>
      <c r="C15" s="93"/>
      <c r="D15" s="99">
        <v>8458.0693618999994</v>
      </c>
      <c r="E15" s="99">
        <v>9885.5408665399991</v>
      </c>
      <c r="F15" s="99">
        <v>11722.268</v>
      </c>
      <c r="G15" s="99">
        <v>11959.723</v>
      </c>
      <c r="H15" s="99">
        <v>8801.2000000000007</v>
      </c>
      <c r="I15" s="99">
        <v>8242.7950000000019</v>
      </c>
      <c r="J15" s="99">
        <v>9806.2360000000008</v>
      </c>
      <c r="K15" s="85">
        <v>11920.503000000001</v>
      </c>
      <c r="L15" s="85">
        <v>15995.545</v>
      </c>
      <c r="M15" s="85">
        <v>22619.397999999997</v>
      </c>
      <c r="N15" s="85">
        <v>37595.631999999998</v>
      </c>
      <c r="O15" s="85">
        <v>47179.684999999998</v>
      </c>
      <c r="P15" s="85">
        <v>46187.063999999984</v>
      </c>
      <c r="Q15" s="85">
        <v>46262.832357046602</v>
      </c>
      <c r="R15" s="85">
        <v>38447.021994649695</v>
      </c>
      <c r="S15" s="85">
        <v>37448.431592721201</v>
      </c>
      <c r="T15" s="85">
        <v>34464.659121637895</v>
      </c>
      <c r="U15" s="85">
        <f>+SUM(U16:U18)</f>
        <v>31990.488308023203</v>
      </c>
      <c r="V15" s="85">
        <f>+SUM(V16:V18)</f>
        <v>31374.707801216202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pans="2:51" s="92" customFormat="1" ht="15.95" customHeight="1">
      <c r="B16" s="128" t="s">
        <v>238</v>
      </c>
      <c r="C16" s="128"/>
      <c r="D16" s="99">
        <v>1835.9276079199999</v>
      </c>
      <c r="E16" s="99">
        <v>2054.17763909</v>
      </c>
      <c r="F16" s="99">
        <v>2109.1039999999998</v>
      </c>
      <c r="G16" s="99">
        <v>1973.0609999999999</v>
      </c>
      <c r="H16" s="99">
        <v>1074.0999999999999</v>
      </c>
      <c r="I16" s="99">
        <v>735.99199999999996</v>
      </c>
      <c r="J16" s="99">
        <v>631.79300000000001</v>
      </c>
      <c r="K16" s="85">
        <v>495.226</v>
      </c>
      <c r="L16" s="85">
        <v>537.63599999999997</v>
      </c>
      <c r="M16" s="85">
        <v>452.75200000000001</v>
      </c>
      <c r="N16" s="85">
        <v>1002.9260000000002</v>
      </c>
      <c r="O16" s="85">
        <v>2050.1640000000002</v>
      </c>
      <c r="P16" s="85">
        <v>1986.3609999999999</v>
      </c>
      <c r="Q16" s="85">
        <v>1971.3118855221999</v>
      </c>
      <c r="R16" s="85">
        <v>2104.8371544327001</v>
      </c>
      <c r="S16" s="85">
        <v>2021.3015996155</v>
      </c>
      <c r="T16" s="85">
        <v>1609.5655806155</v>
      </c>
      <c r="U16" s="85">
        <v>1972.0314466255002</v>
      </c>
      <c r="V16" s="85">
        <v>2194.7243736180999</v>
      </c>
      <c r="W16" s="85"/>
      <c r="X16" s="85"/>
      <c r="Y16" s="90"/>
      <c r="Z16" s="90"/>
      <c r="AA16" s="90"/>
      <c r="AB16" s="90"/>
      <c r="AC16" s="90"/>
      <c r="AD16" s="90"/>
      <c r="AE16" s="90"/>
      <c r="AF16" s="90"/>
      <c r="AG16" s="90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</row>
    <row r="17" spans="2:51" s="92" customFormat="1" ht="15.95" customHeight="1">
      <c r="B17" s="128" t="s">
        <v>239</v>
      </c>
      <c r="C17" s="128"/>
      <c r="D17" s="99">
        <v>6178.4205971800002</v>
      </c>
      <c r="E17" s="99">
        <v>7342.6776202000001</v>
      </c>
      <c r="F17" s="99">
        <v>8310.4265799999994</v>
      </c>
      <c r="G17" s="99">
        <v>7125.6631325899998</v>
      </c>
      <c r="H17" s="99">
        <v>4470.6830123150003</v>
      </c>
      <c r="I17" s="99">
        <v>3551.8418999999999</v>
      </c>
      <c r="J17" s="99">
        <v>5308.8154347717</v>
      </c>
      <c r="K17" s="85">
        <v>5890.5764134284</v>
      </c>
      <c r="L17" s="85">
        <v>9719.9802920155998</v>
      </c>
      <c r="M17" s="85">
        <v>15530.75</v>
      </c>
      <c r="N17" s="85">
        <v>26990.268704130001</v>
      </c>
      <c r="O17" s="85">
        <v>34742.886593532297</v>
      </c>
      <c r="P17" s="85">
        <v>33879.294407250803</v>
      </c>
      <c r="Q17" s="85">
        <v>32837.821411621</v>
      </c>
      <c r="R17" s="85">
        <v>24214.349702181797</v>
      </c>
      <c r="S17" s="85">
        <v>23199.755554748703</v>
      </c>
      <c r="T17" s="85">
        <v>20342.245885431097</v>
      </c>
      <c r="U17" s="85">
        <v>19079.281179071699</v>
      </c>
      <c r="V17" s="85">
        <v>17406.7684353357</v>
      </c>
      <c r="W17" s="85"/>
      <c r="X17" s="85"/>
      <c r="Y17" s="90"/>
      <c r="Z17" s="90"/>
      <c r="AA17" s="90"/>
      <c r="AB17" s="90"/>
      <c r="AC17" s="90"/>
      <c r="AD17" s="90"/>
      <c r="AE17" s="90"/>
      <c r="AF17" s="90"/>
      <c r="AG17" s="90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</row>
    <row r="18" spans="2:51" s="92" customFormat="1" ht="15.95" customHeight="1">
      <c r="B18" s="128" t="s">
        <v>349</v>
      </c>
      <c r="C18" s="128"/>
      <c r="D18" s="99">
        <v>443.72115680000002</v>
      </c>
      <c r="E18" s="99">
        <v>488.68560724999998</v>
      </c>
      <c r="F18" s="99">
        <v>1302.7374199999999</v>
      </c>
      <c r="G18" s="99">
        <v>2860.99886741</v>
      </c>
      <c r="H18" s="99">
        <v>3256.4169876850001</v>
      </c>
      <c r="I18" s="99">
        <v>3954.9611</v>
      </c>
      <c r="J18" s="99">
        <v>3865.6275652283002</v>
      </c>
      <c r="K18" s="85">
        <v>5534.7005865716001</v>
      </c>
      <c r="L18" s="85">
        <v>5737.9287079843998</v>
      </c>
      <c r="M18" s="85">
        <v>6635.895999999997</v>
      </c>
      <c r="N18" s="85">
        <v>9602.4372958699969</v>
      </c>
      <c r="O18" s="85">
        <v>10386.6344064677</v>
      </c>
      <c r="P18" s="85">
        <v>10321.408592749187</v>
      </c>
      <c r="Q18" s="85">
        <v>11453.699059903402</v>
      </c>
      <c r="R18" s="85">
        <v>12127.835138035198</v>
      </c>
      <c r="S18" s="85">
        <v>12227.374438356999</v>
      </c>
      <c r="T18" s="85">
        <v>12512.847655591298</v>
      </c>
      <c r="U18" s="85">
        <v>10939.175682326002</v>
      </c>
      <c r="V18" s="85">
        <v>11773.214992262401</v>
      </c>
      <c r="W18" s="85"/>
      <c r="X18" s="85"/>
      <c r="Y18" s="90"/>
      <c r="Z18" s="90"/>
      <c r="AA18" s="90"/>
      <c r="AB18" s="90"/>
      <c r="AC18" s="90"/>
      <c r="AD18" s="90"/>
      <c r="AE18" s="90"/>
      <c r="AF18" s="90"/>
      <c r="AG18" s="90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</row>
    <row r="19" spans="2:51" ht="15.95" customHeight="1">
      <c r="B19" s="93" t="s">
        <v>240</v>
      </c>
      <c r="C19" s="93"/>
      <c r="D19" s="99">
        <v>11.602311350000001</v>
      </c>
      <c r="E19" s="99">
        <v>352.82243103000002</v>
      </c>
      <c r="F19" s="99">
        <v>343.50299999999999</v>
      </c>
      <c r="G19" s="99">
        <v>444.899</v>
      </c>
      <c r="H19" s="99">
        <v>437</v>
      </c>
      <c r="I19" s="99">
        <v>547.01499999999999</v>
      </c>
      <c r="J19" s="99">
        <v>584.37099999999998</v>
      </c>
      <c r="K19" s="85">
        <v>439.714</v>
      </c>
      <c r="L19" s="85">
        <v>486.15100000000007</v>
      </c>
      <c r="M19" s="85">
        <v>746.81500000000005</v>
      </c>
      <c r="N19" s="85">
        <v>986.71500000000003</v>
      </c>
      <c r="O19" s="85">
        <v>1073.0239999999999</v>
      </c>
      <c r="P19" s="85">
        <v>1518.395</v>
      </c>
      <c r="Q19" s="85">
        <v>1270.7654026999999</v>
      </c>
      <c r="R19" s="85">
        <v>1220.9121160397997</v>
      </c>
      <c r="S19" s="85">
        <v>1284.5523191985999</v>
      </c>
      <c r="T19" s="85">
        <v>1342.1046922393998</v>
      </c>
      <c r="U19" s="85">
        <f>+'[39]V-12'!$J$347</f>
        <v>1433.7765499487002</v>
      </c>
      <c r="V19" s="85">
        <v>1457.1507813372002</v>
      </c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</row>
    <row r="20" spans="2:51" ht="15.95" customHeight="1">
      <c r="B20" s="93" t="s">
        <v>241</v>
      </c>
      <c r="C20" s="93"/>
      <c r="D20" s="99">
        <v>785.97976242000004</v>
      </c>
      <c r="E20" s="99">
        <v>1171.6125683600001</v>
      </c>
      <c r="F20" s="99">
        <v>1470.874</v>
      </c>
      <c r="G20" s="99">
        <v>1284.2650000000001</v>
      </c>
      <c r="H20" s="99">
        <v>1556.8</v>
      </c>
      <c r="I20" s="99">
        <v>1651.1079999999999</v>
      </c>
      <c r="J20" s="99">
        <v>2164.9670000000001</v>
      </c>
      <c r="K20" s="85">
        <v>2545.357</v>
      </c>
      <c r="L20" s="85">
        <v>2970.143</v>
      </c>
      <c r="M20" s="85">
        <v>3412.2719999999999</v>
      </c>
      <c r="N20" s="85">
        <v>3785.3629999999998</v>
      </c>
      <c r="O20" s="85">
        <v>3835.279</v>
      </c>
      <c r="P20" s="85">
        <v>3477.08</v>
      </c>
      <c r="Q20" s="85">
        <v>2413.5386190617005</v>
      </c>
      <c r="R20" s="85">
        <v>2522.3211194460991</v>
      </c>
      <c r="S20" s="85">
        <v>2687.2605789726999</v>
      </c>
      <c r="T20" s="85">
        <v>3179.7936640720004</v>
      </c>
      <c r="U20" s="85">
        <f>+'[39]V-12'!$K$347</f>
        <v>4183.1198250799989</v>
      </c>
      <c r="V20" s="85">
        <v>4101.8503652077998</v>
      </c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</row>
    <row r="21" spans="2:51" ht="15.95" customHeight="1">
      <c r="B21" s="93" t="s">
        <v>242</v>
      </c>
      <c r="C21" s="93"/>
      <c r="D21" s="99">
        <v>202.74100343000001</v>
      </c>
      <c r="E21" s="99">
        <v>486.62603502000002</v>
      </c>
      <c r="F21" s="99">
        <v>1034.2719999999999</v>
      </c>
      <c r="G21" s="99">
        <v>1081.5640000000001</v>
      </c>
      <c r="H21" s="99">
        <v>973.1</v>
      </c>
      <c r="I21" s="99">
        <v>971.85900000000004</v>
      </c>
      <c r="J21" s="99">
        <v>951.49199999999996</v>
      </c>
      <c r="K21" s="85">
        <v>1184.896</v>
      </c>
      <c r="L21" s="85">
        <v>1455.242</v>
      </c>
      <c r="M21" s="85">
        <v>1716.0920000000001</v>
      </c>
      <c r="N21" s="85">
        <v>2105.6049999999996</v>
      </c>
      <c r="O21" s="85">
        <v>2954.752</v>
      </c>
      <c r="P21" s="85">
        <v>4719.8090000000011</v>
      </c>
      <c r="Q21" s="85">
        <v>4492.0695834999997</v>
      </c>
      <c r="R21" s="85">
        <v>3875.1118430657998</v>
      </c>
      <c r="S21" s="85">
        <v>3736.1103866116</v>
      </c>
      <c r="T21" s="85">
        <v>2923.4564124541002</v>
      </c>
      <c r="U21" s="85">
        <f>+'[39]V-12'!$L$347</f>
        <v>2700.7814870270004</v>
      </c>
      <c r="V21" s="85">
        <v>882.83324070419997</v>
      </c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pans="2:51" ht="15.95" customHeight="1">
      <c r="B22" s="93" t="s">
        <v>350</v>
      </c>
      <c r="C22" s="93"/>
      <c r="D22" s="99">
        <v>121.38388438</v>
      </c>
      <c r="E22" s="99">
        <v>154.18942792999999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85">
        <v>762.72</v>
      </c>
      <c r="L22" s="85">
        <v>66.540000000000006</v>
      </c>
      <c r="M22" s="85">
        <v>631.74</v>
      </c>
      <c r="N22" s="85">
        <v>495.9</v>
      </c>
      <c r="O22" s="85">
        <v>833.24199999999996</v>
      </c>
      <c r="P22" s="85">
        <v>8232.8379999999997</v>
      </c>
      <c r="Q22" s="85">
        <v>4430.432176368703</v>
      </c>
      <c r="R22" s="85">
        <v>938.2762499303999</v>
      </c>
      <c r="S22" s="85">
        <v>1465.9461717302997</v>
      </c>
      <c r="T22" s="85">
        <v>1594.7411890829001</v>
      </c>
      <c r="U22" s="85">
        <f>+'[39]V-12'!$M$347</f>
        <v>2807.6490446417993</v>
      </c>
      <c r="V22" s="85">
        <v>2308.3944460477001</v>
      </c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pans="2:51" s="92" customFormat="1" ht="7.5" customHeight="1" thickBot="1">
      <c r="B23" s="88"/>
      <c r="C23" s="88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245"/>
      <c r="X23" s="85"/>
      <c r="Y23" s="90"/>
      <c r="Z23" s="90"/>
      <c r="AA23" s="90"/>
      <c r="AB23" s="90"/>
      <c r="AC23" s="90"/>
      <c r="AD23" s="90"/>
      <c r="AE23" s="90"/>
      <c r="AF23" s="90"/>
      <c r="AG23" s="90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</row>
    <row r="24" spans="2:51" s="92" customFormat="1" ht="7.5" customHeight="1">
      <c r="B24" s="169"/>
      <c r="C24" s="169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245"/>
      <c r="X24" s="85"/>
      <c r="Y24" s="90"/>
      <c r="Z24" s="90"/>
      <c r="AA24" s="90"/>
      <c r="AB24" s="90"/>
      <c r="AC24" s="90"/>
      <c r="AD24" s="90"/>
      <c r="AE24" s="90"/>
      <c r="AF24" s="90"/>
      <c r="AG24" s="90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</row>
    <row r="25" spans="2:51" ht="16.149999999999999" customHeight="1">
      <c r="B25" s="62" t="s">
        <v>183</v>
      </c>
      <c r="C25" s="62" t="s">
        <v>409</v>
      </c>
      <c r="D25" s="56"/>
      <c r="E25" s="94"/>
      <c r="F25" s="94"/>
      <c r="G25" s="9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24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pans="2:51" ht="12.95" customHeight="1">
      <c r="B26" s="62"/>
      <c r="C26" s="62"/>
      <c r="D26" s="56"/>
      <c r="E26" s="94"/>
      <c r="F26" s="94"/>
      <c r="G26" s="9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53"/>
      <c r="V26" s="53"/>
      <c r="W26" s="24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pans="2:51" ht="12.95" customHeight="1">
      <c r="B27" s="111"/>
      <c r="C27" s="111"/>
      <c r="D27" s="111"/>
      <c r="E27" s="122"/>
      <c r="F27" s="122"/>
      <c r="G27" s="122"/>
      <c r="H27" s="113"/>
      <c r="I27" s="113"/>
      <c r="J27" s="113"/>
      <c r="K27" s="113"/>
      <c r="L27" s="113"/>
      <c r="M27" s="113"/>
      <c r="N27" s="113"/>
      <c r="O27" s="86"/>
      <c r="P27" s="86"/>
      <c r="Q27" s="86"/>
      <c r="R27" s="86"/>
      <c r="S27" s="86"/>
      <c r="T27" s="86"/>
      <c r="U27" s="236"/>
      <c r="V27" s="236"/>
      <c r="W27" s="236"/>
      <c r="X27" s="86"/>
      <c r="Y27" s="86"/>
      <c r="Z27" s="86"/>
      <c r="AA27" s="86"/>
      <c r="AB27" s="86"/>
    </row>
    <row r="28" spans="2:51" ht="18" customHeight="1">
      <c r="E28" s="94"/>
      <c r="F28" s="94"/>
      <c r="G28" s="9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245"/>
      <c r="V28" s="245"/>
      <c r="W28" s="24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pans="2:51">
      <c r="E29" s="94"/>
      <c r="F29" s="94"/>
      <c r="G29" s="94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pans="2:51">
      <c r="E30" s="94"/>
      <c r="F30" s="94"/>
      <c r="G30" s="9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pans="2:51">
      <c r="E31" s="94"/>
      <c r="F31" s="94"/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pans="2:51">
      <c r="E32" s="94"/>
      <c r="F32" s="94"/>
      <c r="G32" s="9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pans="5:51">
      <c r="E33" s="94"/>
      <c r="F33" s="94"/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pans="5:51">
      <c r="E34" s="94"/>
      <c r="F34" s="94"/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pans="5:51">
      <c r="E35" s="94"/>
      <c r="F35" s="94"/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pans="5:51">
      <c r="E36" s="94"/>
      <c r="F36" s="94"/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pans="5:51"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pans="5:51"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pans="5:51"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pans="5:51"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pans="5:51"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pans="5:51"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pans="5:51"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pans="5:51"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pans="5:51"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pans="5:51"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pans="5:51" ht="6" customHeight="1"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pans="5:51"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pans="5:51"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pans="5:51"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pans="5:51"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pans="5:51"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pans="5:51"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pans="5:51"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pans="5:51"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pans="5:51"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pans="5:51"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pans="5:51"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pans="5:51"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pans="5:51"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pans="5:51"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pans="5:51"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pans="5:51"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spans="5:51"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</row>
    <row r="65" spans="5:51"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</row>
    <row r="66" spans="5:51">
      <c r="E66" s="95"/>
      <c r="F66" s="95"/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</row>
    <row r="67" spans="5:51">
      <c r="E67" s="95"/>
      <c r="F67" s="95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</row>
    <row r="68" spans="5:51">
      <c r="E68" s="95"/>
      <c r="F68" s="95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</row>
    <row r="69" spans="5:51"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</row>
    <row r="70" spans="5:51"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</row>
    <row r="71" spans="5:51"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</row>
    <row r="72" spans="5:51"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</row>
    <row r="73" spans="5:51"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</row>
    <row r="74" spans="5:51"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</row>
    <row r="75" spans="5:51"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</row>
    <row r="76" spans="5:51"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</row>
    <row r="77" spans="5:51"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</row>
    <row r="78" spans="5:51"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</row>
    <row r="79" spans="5:51"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</row>
    <row r="80" spans="5:51"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</row>
    <row r="81" spans="5:33"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</row>
    <row r="82" spans="5:33"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</row>
    <row r="83" spans="5:33"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</row>
    <row r="84" spans="5:33"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</row>
    <row r="85" spans="5:33"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</row>
    <row r="86" spans="5:33"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</row>
    <row r="87" spans="5:33"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</row>
    <row r="88" spans="5:33"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</row>
  </sheetData>
  <mergeCells count="1">
    <mergeCell ref="B6:C6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9" orientation="landscape" r:id="rId1"/>
  <ignoredErrors>
    <ignoredError sqref="V1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B1:AY88"/>
  <sheetViews>
    <sheetView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13" style="73" customWidth="1"/>
    <col min="3" max="3" width="36.33203125" style="73" customWidth="1"/>
    <col min="4" max="7" width="10.109375" style="73" customWidth="1"/>
    <col min="8" max="22" width="10.109375" style="66" customWidth="1"/>
    <col min="23" max="16384" width="11.5546875" style="66"/>
  </cols>
  <sheetData>
    <row r="1" spans="2:51" ht="20.100000000000001" customHeight="1"/>
    <row r="2" spans="2:51" ht="18" customHeight="1"/>
    <row r="3" spans="2:51" ht="18" customHeight="1"/>
    <row r="4" spans="2:51" ht="18" customHeight="1">
      <c r="B4" s="65" t="s">
        <v>370</v>
      </c>
      <c r="C4" s="36"/>
      <c r="D4" s="36"/>
      <c r="V4" s="267"/>
      <c r="W4" s="267"/>
      <c r="X4" s="269"/>
      <c r="Y4" s="267"/>
      <c r="Z4" s="267"/>
    </row>
    <row r="5" spans="2:51" ht="18" customHeight="1">
      <c r="B5" s="67" t="s">
        <v>223</v>
      </c>
      <c r="C5" s="38"/>
      <c r="D5" s="38"/>
      <c r="P5" s="246"/>
      <c r="Q5" s="246"/>
      <c r="R5" s="246"/>
      <c r="S5" s="246"/>
      <c r="T5" s="246"/>
      <c r="U5" s="246"/>
      <c r="V5" s="267"/>
      <c r="W5" s="267"/>
      <c r="X5" s="269"/>
      <c r="Y5" s="267"/>
      <c r="Z5" s="267"/>
    </row>
    <row r="6" spans="2:51" ht="15.95" customHeight="1">
      <c r="B6" s="295" t="s">
        <v>354</v>
      </c>
      <c r="C6" s="295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W6" s="267"/>
      <c r="X6" s="267"/>
      <c r="Y6" s="267"/>
      <c r="Z6" s="267"/>
    </row>
    <row r="7" spans="2:51" ht="9.9499999999999993" customHeight="1" thickBot="1">
      <c r="B7" s="68"/>
      <c r="C7" s="68"/>
      <c r="D7" s="68"/>
      <c r="E7" s="68"/>
      <c r="F7" s="68"/>
      <c r="G7" s="68"/>
    </row>
    <row r="8" spans="2:51" s="72" customFormat="1" ht="30" customHeight="1" thickBot="1"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  <c r="W8" s="244"/>
      <c r="X8" s="244"/>
      <c r="Y8" s="244"/>
      <c r="Z8" s="244"/>
    </row>
    <row r="9" spans="2:51" ht="15.95" customHeight="1">
      <c r="D9" s="74"/>
      <c r="E9" s="74"/>
      <c r="F9" s="74"/>
      <c r="G9" s="74"/>
      <c r="H9" s="74"/>
      <c r="I9" s="75"/>
      <c r="J9" s="75"/>
      <c r="Q9" s="246"/>
    </row>
    <row r="10" spans="2:51" s="72" customFormat="1" ht="15.95" customHeight="1">
      <c r="B10" s="87" t="s">
        <v>224</v>
      </c>
      <c r="C10" s="126"/>
      <c r="D10" s="118">
        <v>38792.80953472</v>
      </c>
      <c r="E10" s="118">
        <v>45454.717881770004</v>
      </c>
      <c r="F10" s="118">
        <v>48776.39</v>
      </c>
      <c r="G10" s="118">
        <v>56489.063000000009</v>
      </c>
      <c r="H10" s="118">
        <v>70400.301999999996</v>
      </c>
      <c r="I10" s="118">
        <v>82043.516999999993</v>
      </c>
      <c r="J10" s="118">
        <v>86550.1</v>
      </c>
      <c r="K10" s="118">
        <v>98591.79800000001</v>
      </c>
      <c r="L10" s="118">
        <v>117345.712</v>
      </c>
      <c r="M10" s="118">
        <v>133636.06400000001</v>
      </c>
      <c r="N10" s="118">
        <v>145144.071</v>
      </c>
      <c r="O10" s="118">
        <v>160719.04699999996</v>
      </c>
      <c r="P10" s="118">
        <v>127434.07800000001</v>
      </c>
      <c r="Q10" s="118">
        <f>+Q12+Q17</f>
        <v>128855.2558484724</v>
      </c>
      <c r="R10" s="118">
        <v>149636.2124772906</v>
      </c>
      <c r="S10" s="118">
        <v>167653.48150615528</v>
      </c>
      <c r="T10" s="118">
        <v>189318.48845920773</v>
      </c>
      <c r="U10" s="118">
        <f>+U12+U17</f>
        <v>216759.32263452717</v>
      </c>
      <c r="V10" s="118">
        <f>+V12+V17</f>
        <v>241110.52893559315</v>
      </c>
      <c r="W10" s="267"/>
      <c r="X10" s="267"/>
      <c r="Y10" s="267"/>
      <c r="Z10" s="267"/>
      <c r="AA10" s="80"/>
      <c r="AB10" s="80"/>
      <c r="AC10" s="80"/>
      <c r="AD10" s="80"/>
      <c r="AE10" s="80"/>
      <c r="AF10" s="80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</row>
    <row r="11" spans="2:51" s="72" customFormat="1" ht="15.95" customHeight="1">
      <c r="B11" s="126"/>
      <c r="C11" s="126"/>
      <c r="D11" s="97"/>
      <c r="E11" s="97"/>
      <c r="F11" s="97"/>
      <c r="G11" s="97"/>
      <c r="H11" s="97"/>
      <c r="I11" s="97"/>
      <c r="J11" s="97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5"/>
      <c r="X11" s="90"/>
      <c r="Y11" s="90"/>
      <c r="Z11" s="80"/>
      <c r="AA11" s="80"/>
      <c r="AB11" s="80"/>
      <c r="AC11" s="80"/>
      <c r="AD11" s="80"/>
      <c r="AE11" s="80"/>
      <c r="AF11" s="80"/>
      <c r="AG11" s="80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</row>
    <row r="12" spans="2:51" s="72" customFormat="1" ht="15.95" customHeight="1">
      <c r="B12" s="87" t="s">
        <v>200</v>
      </c>
      <c r="C12" s="126"/>
      <c r="D12" s="118">
        <v>13354.01582755</v>
      </c>
      <c r="E12" s="118">
        <v>15346.18918161</v>
      </c>
      <c r="F12" s="118">
        <v>15364.965</v>
      </c>
      <c r="G12" s="118">
        <v>15467.965</v>
      </c>
      <c r="H12" s="118">
        <v>18728.803</v>
      </c>
      <c r="I12" s="118">
        <v>24763.839</v>
      </c>
      <c r="J12" s="118">
        <v>22241.665000000001</v>
      </c>
      <c r="K12" s="118">
        <v>25853.097000000002</v>
      </c>
      <c r="L12" s="118">
        <v>28602.269999999997</v>
      </c>
      <c r="M12" s="118">
        <v>34730.437000000005</v>
      </c>
      <c r="N12" s="118">
        <v>34872.647000000004</v>
      </c>
      <c r="O12" s="118">
        <v>39174.823999999993</v>
      </c>
      <c r="P12" s="118">
        <v>31902.167999999998</v>
      </c>
      <c r="Q12" s="118">
        <f>+Q13+Q14+Q15</f>
        <v>36412.373855939994</v>
      </c>
      <c r="R12" s="118">
        <v>41365.834382799992</v>
      </c>
      <c r="S12" s="118">
        <v>48979.411125839993</v>
      </c>
      <c r="T12" s="118">
        <v>54720.386988810002</v>
      </c>
      <c r="U12" s="118">
        <f>+SUM(U13:U15)</f>
        <v>66297.013545180002</v>
      </c>
      <c r="V12" s="118">
        <f>+SUM(V13:V15)</f>
        <v>78605.811310030011</v>
      </c>
      <c r="W12" s="85"/>
      <c r="X12" s="90"/>
      <c r="Y12" s="90"/>
      <c r="Z12" s="80"/>
      <c r="AA12" s="80"/>
      <c r="AB12" s="80"/>
      <c r="AC12" s="80"/>
      <c r="AD12" s="80"/>
      <c r="AE12" s="80"/>
      <c r="AF12" s="80"/>
      <c r="AG12" s="80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</row>
    <row r="13" spans="2:51" s="92" customFormat="1" ht="15.95" customHeight="1">
      <c r="B13" s="93" t="s">
        <v>225</v>
      </c>
      <c r="C13" s="127"/>
      <c r="D13" s="99">
        <v>2851.4076008699999</v>
      </c>
      <c r="E13" s="99">
        <v>3925.6089832399998</v>
      </c>
      <c r="F13" s="99">
        <v>5865.6559999999999</v>
      </c>
      <c r="G13" s="99">
        <v>6766.6350000000002</v>
      </c>
      <c r="H13" s="99">
        <v>7751.09</v>
      </c>
      <c r="I13" s="99">
        <v>9659.5619999999999</v>
      </c>
      <c r="J13" s="99">
        <v>10283.825999999999</v>
      </c>
      <c r="K13" s="85">
        <v>12247.86</v>
      </c>
      <c r="L13" s="85">
        <v>14483.102999999999</v>
      </c>
      <c r="M13" s="85">
        <v>19397.307000000001</v>
      </c>
      <c r="N13" s="85">
        <v>19239.044000000002</v>
      </c>
      <c r="O13" s="85">
        <v>22319.021999999997</v>
      </c>
      <c r="P13" s="85">
        <v>17617.688000000002</v>
      </c>
      <c r="Q13" s="85">
        <v>21173.956812339999</v>
      </c>
      <c r="R13" s="85">
        <v>23600.1334427</v>
      </c>
      <c r="S13" s="85">
        <v>28300.241888009998</v>
      </c>
      <c r="T13" s="85">
        <v>32384.85743711</v>
      </c>
      <c r="U13" s="85">
        <v>38644.580135650001</v>
      </c>
      <c r="V13" s="85">
        <v>46392.674600920007</v>
      </c>
      <c r="W13" s="85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2:51" s="92" customFormat="1" ht="15.95" customHeight="1">
      <c r="B14" s="93" t="s">
        <v>226</v>
      </c>
      <c r="C14" s="127"/>
      <c r="D14" s="99">
        <v>3699.61477711</v>
      </c>
      <c r="E14" s="99">
        <v>4659.3770138899999</v>
      </c>
      <c r="F14" s="99">
        <v>5101.277</v>
      </c>
      <c r="G14" s="99">
        <v>5539.2089999999998</v>
      </c>
      <c r="H14" s="99">
        <v>7209.6369999999997</v>
      </c>
      <c r="I14" s="99">
        <v>11004.821</v>
      </c>
      <c r="J14" s="99">
        <v>9524.0149999999994</v>
      </c>
      <c r="K14" s="85">
        <v>10822.880999999999</v>
      </c>
      <c r="L14" s="85">
        <v>11660.641</v>
      </c>
      <c r="M14" s="85">
        <v>13218.917000000001</v>
      </c>
      <c r="N14" s="85">
        <v>13584.112000000001</v>
      </c>
      <c r="O14" s="85">
        <v>14704.354000000001</v>
      </c>
      <c r="P14" s="85">
        <v>12487.235999999999</v>
      </c>
      <c r="Q14" s="85">
        <v>13554.979452099999</v>
      </c>
      <c r="R14" s="85">
        <v>16052.256493499997</v>
      </c>
      <c r="S14" s="85">
        <v>19164.538694759998</v>
      </c>
      <c r="T14" s="85">
        <v>20608.807967590004</v>
      </c>
      <c r="U14" s="85">
        <v>25721.582833959994</v>
      </c>
      <c r="V14" s="85">
        <v>29934.421399750001</v>
      </c>
      <c r="W14" s="85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</row>
    <row r="15" spans="2:51" s="92" customFormat="1" ht="15.95" customHeight="1">
      <c r="B15" s="93" t="s">
        <v>227</v>
      </c>
      <c r="C15" s="127"/>
      <c r="D15" s="99">
        <v>5210.6443968000003</v>
      </c>
      <c r="E15" s="99">
        <v>5091.3407895500004</v>
      </c>
      <c r="F15" s="99">
        <v>3729.4380000000001</v>
      </c>
      <c r="G15" s="99">
        <v>2447.4380000000001</v>
      </c>
      <c r="H15" s="99">
        <v>3768.0760000000005</v>
      </c>
      <c r="I15" s="99">
        <v>4099.4559999999992</v>
      </c>
      <c r="J15" s="99">
        <v>2433.8240000000001</v>
      </c>
      <c r="K15" s="85">
        <v>2782.3560000000002</v>
      </c>
      <c r="L15" s="85">
        <v>2458.5259999999998</v>
      </c>
      <c r="M15" s="85">
        <v>2114.2129999999997</v>
      </c>
      <c r="N15" s="85">
        <v>2049.4910000000004</v>
      </c>
      <c r="O15" s="85">
        <v>2151.4480000000003</v>
      </c>
      <c r="P15" s="85">
        <v>1797.2440000000001</v>
      </c>
      <c r="Q15" s="85">
        <v>1683.4375914999998</v>
      </c>
      <c r="R15" s="85">
        <v>1713.4444465999998</v>
      </c>
      <c r="S15" s="85">
        <v>1514.6305430699999</v>
      </c>
      <c r="T15" s="85">
        <v>1726.7215841100001</v>
      </c>
      <c r="U15" s="85">
        <v>1930.8505755700003</v>
      </c>
      <c r="V15" s="85">
        <v>2278.71530936</v>
      </c>
      <c r="W15" s="85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</row>
    <row r="16" spans="2:51" s="92" customFormat="1" ht="15.95" customHeight="1">
      <c r="B16" s="93" t="s">
        <v>228</v>
      </c>
      <c r="C16" s="127"/>
      <c r="D16" s="99">
        <v>1592.3490527700001</v>
      </c>
      <c r="E16" s="99">
        <v>1669.8623949299999</v>
      </c>
      <c r="F16" s="99">
        <v>668.59400000000005</v>
      </c>
      <c r="G16" s="99">
        <v>714.68299999999999</v>
      </c>
      <c r="H16" s="99">
        <v>0</v>
      </c>
      <c r="I16" s="99">
        <v>0</v>
      </c>
      <c r="J16" s="99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</row>
    <row r="17" spans="2:51" s="72" customFormat="1" ht="15.95" customHeight="1">
      <c r="B17" s="87" t="s">
        <v>211</v>
      </c>
      <c r="C17" s="126"/>
      <c r="D17" s="118">
        <v>25438.79370717</v>
      </c>
      <c r="E17" s="118">
        <v>30108.528700160001</v>
      </c>
      <c r="F17" s="118">
        <v>33411.425000000003</v>
      </c>
      <c r="G17" s="118">
        <v>41021.098000000005</v>
      </c>
      <c r="H17" s="118">
        <v>51671.498999999996</v>
      </c>
      <c r="I17" s="118">
        <v>57279.678</v>
      </c>
      <c r="J17" s="118">
        <v>64308.434999999998</v>
      </c>
      <c r="K17" s="118">
        <v>72738.701000000001</v>
      </c>
      <c r="L17" s="118">
        <v>88743.441999999995</v>
      </c>
      <c r="M17" s="118">
        <v>98905.627000000008</v>
      </c>
      <c r="N17" s="118">
        <v>110271.424</v>
      </c>
      <c r="O17" s="118">
        <v>121544.22299999998</v>
      </c>
      <c r="P17" s="118">
        <v>95531.91</v>
      </c>
      <c r="Q17" s="118">
        <v>92442.881992532406</v>
      </c>
      <c r="R17" s="118">
        <v>108270.3780944906</v>
      </c>
      <c r="S17" s="118">
        <v>118674.0703803153</v>
      </c>
      <c r="T17" s="118">
        <v>134598.10147039773</v>
      </c>
      <c r="U17" s="118">
        <f>+SUM(U18:U21)</f>
        <v>150462.30908934717</v>
      </c>
      <c r="V17" s="118">
        <f>+SUM(V18:V21)</f>
        <v>162504.71762556312</v>
      </c>
      <c r="W17" s="85"/>
      <c r="X17" s="90"/>
      <c r="Y17" s="90"/>
      <c r="Z17" s="80"/>
      <c r="AA17" s="80"/>
      <c r="AB17" s="80"/>
      <c r="AC17" s="80"/>
      <c r="AD17" s="80"/>
      <c r="AE17" s="80"/>
      <c r="AF17" s="80"/>
      <c r="AG17" s="80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</row>
    <row r="18" spans="2:51" s="92" customFormat="1" ht="15.95" customHeight="1">
      <c r="B18" s="93" t="s">
        <v>225</v>
      </c>
      <c r="C18" s="127"/>
      <c r="D18" s="99">
        <v>4017.6585604400002</v>
      </c>
      <c r="E18" s="99">
        <v>5163.6177101599997</v>
      </c>
      <c r="F18" s="99">
        <v>7040.4660000000003</v>
      </c>
      <c r="G18" s="99">
        <v>10107.683999999999</v>
      </c>
      <c r="H18" s="99">
        <v>14003.492000000002</v>
      </c>
      <c r="I18" s="99">
        <v>12369.217000000001</v>
      </c>
      <c r="J18" s="99">
        <v>16576.651000000002</v>
      </c>
      <c r="K18" s="85">
        <v>20284.668000000001</v>
      </c>
      <c r="L18" s="85">
        <v>26569.130999999994</v>
      </c>
      <c r="M18" s="85">
        <v>25775.538</v>
      </c>
      <c r="N18" s="85">
        <v>32571.108</v>
      </c>
      <c r="O18" s="85">
        <v>33063.942999999999</v>
      </c>
      <c r="P18" s="85">
        <v>29395.347999999998</v>
      </c>
      <c r="Q18" s="85">
        <v>25461.665666092402</v>
      </c>
      <c r="R18" s="85">
        <v>28138.848045899998</v>
      </c>
      <c r="S18" s="85">
        <v>33374.938774806804</v>
      </c>
      <c r="T18" s="85">
        <v>37403.489610778699</v>
      </c>
      <c r="U18" s="85">
        <v>44695.961254223992</v>
      </c>
      <c r="V18" s="85">
        <v>47093.0728789278</v>
      </c>
      <c r="W18" s="85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</row>
    <row r="19" spans="2:51" s="92" customFormat="1" ht="15.95" customHeight="1">
      <c r="B19" s="93" t="s">
        <v>229</v>
      </c>
      <c r="C19" s="127"/>
      <c r="D19" s="99">
        <v>10719.70434622</v>
      </c>
      <c r="E19" s="99">
        <v>12927.228612999999</v>
      </c>
      <c r="F19" s="99">
        <v>14436.713</v>
      </c>
      <c r="G19" s="99">
        <v>16482.534</v>
      </c>
      <c r="H19" s="99">
        <v>23610.650999999998</v>
      </c>
      <c r="I19" s="99">
        <v>30698.012999999999</v>
      </c>
      <c r="J19" s="99">
        <v>31048.922999999999</v>
      </c>
      <c r="K19" s="85">
        <v>31863.078000000001</v>
      </c>
      <c r="L19" s="85">
        <v>37051.923999999999</v>
      </c>
      <c r="M19" s="85">
        <v>40977.089</v>
      </c>
      <c r="N19" s="85">
        <v>45572.081999999995</v>
      </c>
      <c r="O19" s="85">
        <v>48802.071999999993</v>
      </c>
      <c r="P19" s="85">
        <v>35279.56</v>
      </c>
      <c r="Q19" s="85">
        <v>37638.570575100006</v>
      </c>
      <c r="R19" s="85">
        <v>49843.560442400005</v>
      </c>
      <c r="S19" s="85">
        <v>54727.756848732104</v>
      </c>
      <c r="T19" s="85">
        <v>64211.8521691684</v>
      </c>
      <c r="U19" s="85">
        <v>69401.855717753977</v>
      </c>
      <c r="V19" s="85">
        <v>73786.075530505012</v>
      </c>
      <c r="W19" s="85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</row>
    <row r="20" spans="2:51" s="92" customFormat="1" ht="15.95" customHeight="1">
      <c r="B20" s="93" t="s">
        <v>227</v>
      </c>
      <c r="C20" s="127"/>
      <c r="D20" s="99">
        <v>8599.5328461499994</v>
      </c>
      <c r="E20" s="99">
        <v>10108.44282274</v>
      </c>
      <c r="F20" s="99">
        <v>11556.312</v>
      </c>
      <c r="G20" s="99">
        <v>14157.427</v>
      </c>
      <c r="H20" s="99">
        <v>14057.356</v>
      </c>
      <c r="I20" s="99">
        <v>14212.448</v>
      </c>
      <c r="J20" s="99">
        <v>16682.861000000001</v>
      </c>
      <c r="K20" s="85">
        <v>20590.955000000002</v>
      </c>
      <c r="L20" s="85">
        <v>25122.386999999999</v>
      </c>
      <c r="M20" s="85">
        <v>32152.999999999996</v>
      </c>
      <c r="N20" s="85">
        <v>32128.233999999997</v>
      </c>
      <c r="O20" s="85">
        <v>39678.207999999999</v>
      </c>
      <c r="P20" s="85">
        <v>30857.002</v>
      </c>
      <c r="Q20" s="85">
        <v>29342.645751340002</v>
      </c>
      <c r="R20" s="85">
        <v>30287.969606190596</v>
      </c>
      <c r="S20" s="85">
        <v>30571.3747567764</v>
      </c>
      <c r="T20" s="85">
        <v>32982.759690450606</v>
      </c>
      <c r="U20" s="85">
        <v>36364.492117369198</v>
      </c>
      <c r="V20" s="85">
        <v>41625.569216130294</v>
      </c>
      <c r="W20" s="85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</row>
    <row r="21" spans="2:51" s="92" customFormat="1" ht="15.95" customHeight="1">
      <c r="B21" s="93" t="s">
        <v>228</v>
      </c>
      <c r="C21" s="127"/>
      <c r="D21" s="99">
        <v>2101.8979543599999</v>
      </c>
      <c r="E21" s="99">
        <v>1909.23955426</v>
      </c>
      <c r="F21" s="99">
        <v>377.93400000000003</v>
      </c>
      <c r="G21" s="99">
        <v>273.45299999999997</v>
      </c>
      <c r="H21" s="99">
        <v>0</v>
      </c>
      <c r="I21" s="99">
        <v>0</v>
      </c>
      <c r="J21" s="99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</row>
    <row r="22" spans="2:51" s="92" customFormat="1" ht="8.25" customHeight="1" thickBot="1">
      <c r="B22" s="88"/>
      <c r="C22" s="88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</row>
    <row r="23" spans="2:51" s="92" customFormat="1" ht="8.25" customHeight="1">
      <c r="B23" s="169"/>
      <c r="C23" s="169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</row>
    <row r="24" spans="2:51" ht="16.149999999999999" customHeight="1">
      <c r="B24" s="62" t="s">
        <v>183</v>
      </c>
      <c r="C24" s="62" t="s">
        <v>409</v>
      </c>
      <c r="D24" s="56"/>
      <c r="E24" s="94"/>
      <c r="F24" s="94"/>
      <c r="G24" s="9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pans="2:51" ht="12.95" customHeight="1">
      <c r="B25" s="62"/>
      <c r="C25" s="62"/>
      <c r="D25" s="56"/>
      <c r="E25" s="94"/>
      <c r="F25" s="94"/>
      <c r="G25" s="9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pans="2:51" ht="12.95" customHeight="1">
      <c r="B26" s="111"/>
      <c r="C26" s="111"/>
      <c r="D26" s="111"/>
      <c r="E26" s="122"/>
      <c r="F26" s="122"/>
      <c r="G26" s="122"/>
      <c r="H26" s="113"/>
      <c r="I26" s="113"/>
      <c r="J26" s="113"/>
      <c r="K26" s="113"/>
      <c r="L26" s="113"/>
      <c r="M26" s="113"/>
      <c r="N26" s="113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</row>
    <row r="27" spans="2:51" ht="18" customHeight="1">
      <c r="E27" s="94"/>
      <c r="F27" s="94"/>
      <c r="G27" s="94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pans="2:51" ht="18" customHeight="1">
      <c r="E28" s="94"/>
      <c r="F28" s="94"/>
      <c r="G28" s="9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pans="2:51">
      <c r="E29" s="94"/>
      <c r="F29" s="94"/>
      <c r="G29" s="94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pans="2:51">
      <c r="E30" s="94"/>
      <c r="F30" s="94"/>
      <c r="G30" s="9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pans="2:51">
      <c r="E31" s="94"/>
      <c r="F31" s="94"/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pans="2:51">
      <c r="E32" s="94"/>
      <c r="F32" s="94"/>
      <c r="G32" s="9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pans="5:51">
      <c r="E33" s="94"/>
      <c r="F33" s="94"/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pans="5:51">
      <c r="E34" s="94"/>
      <c r="F34" s="94"/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pans="5:51">
      <c r="E35" s="94"/>
      <c r="F35" s="94"/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pans="5:51">
      <c r="E36" s="94"/>
      <c r="F36" s="94"/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pans="5:51"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pans="5:51"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pans="5:51"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pans="5:51"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pans="5:51"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pans="5:51"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pans="5:51"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pans="5:51"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pans="5:51"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pans="5:51"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pans="5:51" ht="6" customHeight="1"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pans="5:51"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pans="5:51"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pans="5:51"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pans="5:51"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pans="5:51"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pans="5:51"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pans="5:51"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pans="5:51"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pans="5:51"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pans="5:51"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pans="5:51"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pans="5:51"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pans="5:51"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pans="5:51"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pans="5:51"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pans="5:51"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spans="5:51"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</row>
    <row r="65" spans="5:51"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</row>
    <row r="66" spans="5:51">
      <c r="E66" s="95"/>
      <c r="F66" s="95"/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</row>
    <row r="67" spans="5:51">
      <c r="E67" s="95"/>
      <c r="F67" s="95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</row>
    <row r="68" spans="5:51">
      <c r="E68" s="95"/>
      <c r="F68" s="95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</row>
    <row r="69" spans="5:51"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</row>
    <row r="70" spans="5:51"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</row>
    <row r="71" spans="5:51"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</row>
    <row r="72" spans="5:51"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</row>
    <row r="73" spans="5:51"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</row>
    <row r="74" spans="5:51"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</row>
    <row r="75" spans="5:51"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</row>
    <row r="76" spans="5:51"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</row>
    <row r="77" spans="5:51"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</row>
    <row r="78" spans="5:51"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</row>
    <row r="79" spans="5:51"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</row>
    <row r="80" spans="5:51"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</row>
    <row r="81" spans="5:33"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</row>
    <row r="82" spans="5:33"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</row>
    <row r="83" spans="5:33"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</row>
    <row r="84" spans="5:33"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</row>
    <row r="85" spans="5:33"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</row>
    <row r="86" spans="5:33"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</row>
    <row r="87" spans="5:33"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</row>
    <row r="88" spans="5:33"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</row>
  </sheetData>
  <mergeCells count="1">
    <mergeCell ref="B6:C6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62" orientation="landscape" r:id="rId1"/>
  <ignoredErrors>
    <ignoredError sqref="U12:V1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AC73"/>
  <sheetViews>
    <sheetView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14" style="66" customWidth="1"/>
    <col min="3" max="3" width="48.88671875" style="66" customWidth="1"/>
    <col min="4" max="22" width="10.109375" style="66" customWidth="1"/>
    <col min="23" max="16384" width="11.5546875" style="66"/>
  </cols>
  <sheetData>
    <row r="1" spans="1:29" ht="20.100000000000001" customHeight="1"/>
    <row r="2" spans="1:29" ht="18" customHeight="1"/>
    <row r="3" spans="1:29" ht="18" customHeight="1">
      <c r="B3" s="73"/>
      <c r="C3" s="73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9" ht="18" customHeight="1">
      <c r="B4" s="65" t="s">
        <v>371</v>
      </c>
      <c r="C4" s="36"/>
      <c r="D4" s="36"/>
    </row>
    <row r="5" spans="1:29" ht="18" customHeight="1">
      <c r="B5" s="67" t="s">
        <v>468</v>
      </c>
      <c r="C5" s="38"/>
      <c r="D5" s="38"/>
      <c r="Q5" s="270"/>
    </row>
    <row r="6" spans="1:29" ht="15.95" customHeight="1">
      <c r="B6" s="295" t="s">
        <v>354</v>
      </c>
      <c r="C6" s="295"/>
      <c r="D6" s="114"/>
    </row>
    <row r="7" spans="1:29" ht="9.9499999999999993" customHeight="1" thickBot="1">
      <c r="A7" s="72"/>
      <c r="B7" s="115"/>
      <c r="C7" s="115"/>
    </row>
    <row r="8" spans="1:29" s="72" customFormat="1" ht="30" customHeight="1" thickBot="1">
      <c r="A8" s="66"/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29" s="72" customFormat="1" ht="15" customHeight="1">
      <c r="B9" s="83"/>
      <c r="C9" s="83"/>
      <c r="D9" s="116"/>
      <c r="E9" s="116"/>
      <c r="F9" s="116"/>
      <c r="G9" s="116"/>
      <c r="H9" s="116"/>
      <c r="I9" s="116"/>
    </row>
    <row r="10" spans="1:29" s="83" customFormat="1" ht="15" customHeight="1">
      <c r="A10" s="72"/>
      <c r="B10" s="83" t="s">
        <v>338</v>
      </c>
      <c r="C10" s="108"/>
      <c r="D10" s="117">
        <v>13687.368077450001</v>
      </c>
      <c r="E10" s="117">
        <v>15667.089502190003</v>
      </c>
      <c r="F10" s="117">
        <v>16106.509000000004</v>
      </c>
      <c r="G10" s="117">
        <v>15467.965000000002</v>
      </c>
      <c r="H10" s="117">
        <v>18728.800462119998</v>
      </c>
      <c r="I10" s="117">
        <v>24763.839000000004</v>
      </c>
      <c r="J10" s="117">
        <v>22241.664999999997</v>
      </c>
      <c r="K10" s="117">
        <v>25853.097000000005</v>
      </c>
      <c r="L10" s="117">
        <v>28602.268959389996</v>
      </c>
      <c r="M10" s="117">
        <v>34730.436999999998</v>
      </c>
      <c r="N10" s="117">
        <v>34872.646999999997</v>
      </c>
      <c r="O10" s="117">
        <v>39174.824000000001</v>
      </c>
      <c r="P10" s="117">
        <v>31902.167999999998</v>
      </c>
      <c r="Q10" s="117">
        <f>+Q12</f>
        <v>36412.376427899995</v>
      </c>
      <c r="R10" s="117">
        <v>41365.834382599991</v>
      </c>
      <c r="S10" s="117">
        <v>48979.411125840001</v>
      </c>
      <c r="T10" s="117">
        <v>54720.386988810002</v>
      </c>
      <c r="U10" s="117">
        <f>+U12+U24</f>
        <v>66297.013545180002</v>
      </c>
      <c r="V10" s="117">
        <f>+V12+V24</f>
        <v>78751.153569669987</v>
      </c>
      <c r="W10" s="117"/>
      <c r="X10" s="117"/>
      <c r="Y10" s="117"/>
      <c r="Z10" s="117"/>
      <c r="AA10" s="117"/>
      <c r="AB10" s="117"/>
      <c r="AC10" s="117"/>
    </row>
    <row r="11" spans="1:29" s="83" customFormat="1" ht="15" customHeight="1">
      <c r="A11" s="72"/>
      <c r="C11" s="108"/>
      <c r="D11" s="97"/>
      <c r="E11" s="97"/>
      <c r="F11" s="97"/>
      <c r="G11" s="97"/>
      <c r="H11" s="97"/>
      <c r="I11" s="97"/>
      <c r="J11" s="9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</row>
    <row r="12" spans="1:29" s="83" customFormat="1" ht="15" customHeight="1">
      <c r="A12" s="92"/>
      <c r="B12" s="83" t="s">
        <v>340</v>
      </c>
      <c r="C12" s="108"/>
      <c r="D12" s="117">
        <v>13520.691952500001</v>
      </c>
      <c r="E12" s="117">
        <v>15506.639341900003</v>
      </c>
      <c r="F12" s="117">
        <v>15735.737000000003</v>
      </c>
      <c r="G12" s="117">
        <v>15467.965000000002</v>
      </c>
      <c r="H12" s="117">
        <v>18728.800462119998</v>
      </c>
      <c r="I12" s="117">
        <v>24763.839000000004</v>
      </c>
      <c r="J12" s="117">
        <v>22241.664999999997</v>
      </c>
      <c r="K12" s="117">
        <v>25853.097000000005</v>
      </c>
      <c r="L12" s="117">
        <v>28602.268959389996</v>
      </c>
      <c r="M12" s="117">
        <v>34730.436999999998</v>
      </c>
      <c r="N12" s="117">
        <v>34872.646999999997</v>
      </c>
      <c r="O12" s="117">
        <v>39174.824000000001</v>
      </c>
      <c r="P12" s="117">
        <v>31902.167999999998</v>
      </c>
      <c r="Q12" s="117">
        <f>+SUM(Q13:Q22)</f>
        <v>36412.376427899995</v>
      </c>
      <c r="R12" s="117">
        <v>41365.834382599991</v>
      </c>
      <c r="S12" s="117">
        <v>48979.411125840001</v>
      </c>
      <c r="T12" s="117">
        <v>54720.386988810002</v>
      </c>
      <c r="U12" s="117">
        <f>+SUM(U13:U22)</f>
        <v>66297.013545180002</v>
      </c>
      <c r="V12" s="117">
        <f>+SUM(V13:V22)</f>
        <v>78751.153569669987</v>
      </c>
      <c r="W12" s="86"/>
      <c r="X12" s="117"/>
      <c r="Y12" s="117"/>
      <c r="Z12" s="117"/>
      <c r="AA12" s="117"/>
      <c r="AB12" s="117"/>
      <c r="AC12" s="117"/>
    </row>
    <row r="13" spans="1:29" ht="15" customHeight="1">
      <c r="B13" s="52" t="s">
        <v>157</v>
      </c>
      <c r="D13" s="107">
        <v>4667.0826847600001</v>
      </c>
      <c r="E13" s="107">
        <v>5522.2083368699996</v>
      </c>
      <c r="F13" s="107">
        <v>5683.6450000000004</v>
      </c>
      <c r="G13" s="107">
        <v>5680.0959999999995</v>
      </c>
      <c r="H13" s="107">
        <v>6842.6759886299997</v>
      </c>
      <c r="I13" s="107">
        <v>10474.248</v>
      </c>
      <c r="J13" s="107">
        <v>8087.5730000000003</v>
      </c>
      <c r="K13" s="86">
        <v>10063.968000000001</v>
      </c>
      <c r="L13" s="86">
        <v>11526.56778775</v>
      </c>
      <c r="M13" s="86">
        <v>12481.681</v>
      </c>
      <c r="N13" s="86">
        <v>13545.785999999998</v>
      </c>
      <c r="O13" s="86">
        <v>14787.407999999999</v>
      </c>
      <c r="P13" s="86">
        <v>12518.280999999999</v>
      </c>
      <c r="Q13" s="86">
        <v>15197.924107700001</v>
      </c>
      <c r="R13" s="86">
        <v>17241.599709800001</v>
      </c>
      <c r="S13" s="86">
        <v>20346.958774799998</v>
      </c>
      <c r="T13" s="86">
        <v>22442.630873920003</v>
      </c>
      <c r="U13" s="86">
        <v>26392.563083200002</v>
      </c>
      <c r="V13" s="86">
        <v>31883.35731426</v>
      </c>
      <c r="W13" s="86"/>
      <c r="X13" s="117"/>
      <c r="Y13" s="86"/>
      <c r="Z13" s="86"/>
      <c r="AA13" s="86"/>
      <c r="AB13" s="86"/>
      <c r="AC13" s="86"/>
    </row>
    <row r="14" spans="1:29" ht="15" customHeight="1">
      <c r="B14" s="52" t="s">
        <v>216</v>
      </c>
      <c r="D14" s="107">
        <v>3589.11264699</v>
      </c>
      <c r="E14" s="107">
        <v>4481.9799848000002</v>
      </c>
      <c r="F14" s="107">
        <v>3945.4090000000001</v>
      </c>
      <c r="G14" s="107">
        <v>3665.1610000000001</v>
      </c>
      <c r="H14" s="107">
        <v>5482.4379234799999</v>
      </c>
      <c r="I14" s="107">
        <v>6103.7669999999998</v>
      </c>
      <c r="J14" s="107">
        <v>6128.7640000000001</v>
      </c>
      <c r="K14" s="86">
        <v>6089.95</v>
      </c>
      <c r="L14" s="86">
        <v>7045.3999534700006</v>
      </c>
      <c r="M14" s="86">
        <v>7707.262999999999</v>
      </c>
      <c r="N14" s="86">
        <v>8709.259</v>
      </c>
      <c r="O14" s="86">
        <v>9330.2530000000006</v>
      </c>
      <c r="P14" s="86">
        <v>7103.6469999999999</v>
      </c>
      <c r="Q14" s="86">
        <v>9785.1578143999996</v>
      </c>
      <c r="R14" s="86">
        <v>9958.1838282000008</v>
      </c>
      <c r="S14" s="86">
        <v>12611.16868642</v>
      </c>
      <c r="T14" s="86">
        <v>14300.226843169999</v>
      </c>
      <c r="U14" s="86">
        <v>17409.461142699998</v>
      </c>
      <c r="V14" s="86">
        <v>21438.242383140001</v>
      </c>
      <c r="W14" s="86"/>
      <c r="X14" s="117"/>
      <c r="Y14" s="86"/>
      <c r="Z14" s="86"/>
      <c r="AA14" s="86"/>
      <c r="AB14" s="86"/>
      <c r="AC14" s="86"/>
    </row>
    <row r="15" spans="1:29" ht="15" customHeight="1">
      <c r="B15" s="52" t="s">
        <v>159</v>
      </c>
      <c r="D15" s="107">
        <v>2054.9771009599999</v>
      </c>
      <c r="E15" s="107">
        <v>2399.9615487400001</v>
      </c>
      <c r="F15" s="107">
        <v>2814.288</v>
      </c>
      <c r="G15" s="107">
        <v>3203.973</v>
      </c>
      <c r="H15" s="107">
        <v>3663.74464356</v>
      </c>
      <c r="I15" s="107">
        <v>4902.0190000000002</v>
      </c>
      <c r="J15" s="107">
        <v>4802.4340000000002</v>
      </c>
      <c r="K15" s="86">
        <v>6322.6840000000002</v>
      </c>
      <c r="L15" s="86">
        <v>6734.1711903300002</v>
      </c>
      <c r="M15" s="86">
        <v>8471.5030000000006</v>
      </c>
      <c r="N15" s="86">
        <v>7841.3590000000004</v>
      </c>
      <c r="O15" s="86">
        <v>8498.7520000000004</v>
      </c>
      <c r="P15" s="86">
        <v>6259.1239999999998</v>
      </c>
      <c r="Q15" s="86">
        <v>7805.8037141999994</v>
      </c>
      <c r="R15" s="86">
        <v>9729.6006293999999</v>
      </c>
      <c r="S15" s="86">
        <v>11681.830719270003</v>
      </c>
      <c r="T15" s="86">
        <v>13369.522328540002</v>
      </c>
      <c r="U15" s="86">
        <v>16151.05400145</v>
      </c>
      <c r="V15" s="86">
        <v>17904.307128649998</v>
      </c>
      <c r="W15" s="86"/>
      <c r="X15" s="117"/>
      <c r="Y15" s="86"/>
      <c r="Z15" s="86"/>
      <c r="AA15" s="86"/>
      <c r="AB15" s="86"/>
      <c r="AC15" s="86"/>
    </row>
    <row r="16" spans="1:29" ht="15" customHeight="1">
      <c r="B16" s="52" t="s">
        <v>160</v>
      </c>
      <c r="D16" s="107">
        <v>1598.1068306100001</v>
      </c>
      <c r="E16" s="107">
        <v>1596.5322933899999</v>
      </c>
      <c r="F16" s="107">
        <v>1173.8510000000001</v>
      </c>
      <c r="G16" s="107">
        <v>1166.8440000000001</v>
      </c>
      <c r="H16" s="107">
        <v>1531.14621332</v>
      </c>
      <c r="I16" s="107">
        <v>2001.8999999999996</v>
      </c>
      <c r="J16" s="107">
        <v>2170.9389999999999</v>
      </c>
      <c r="K16" s="86">
        <v>1866.6669999999999</v>
      </c>
      <c r="L16" s="86">
        <v>2053.83573544</v>
      </c>
      <c r="M16" s="86">
        <v>1979.472</v>
      </c>
      <c r="N16" s="86">
        <v>1899.0929999999998</v>
      </c>
      <c r="O16" s="86">
        <v>2089.5039999999999</v>
      </c>
      <c r="P16" s="86">
        <v>1831.05</v>
      </c>
      <c r="Q16" s="86">
        <v>1820.2620330999998</v>
      </c>
      <c r="R16" s="86">
        <v>2056.2840544000001</v>
      </c>
      <c r="S16" s="86">
        <v>2066.58160228</v>
      </c>
      <c r="T16" s="86">
        <v>2254.5960915999999</v>
      </c>
      <c r="U16" s="86">
        <v>2953.1525388599998</v>
      </c>
      <c r="V16" s="86">
        <v>3097.9137036300003</v>
      </c>
      <c r="W16" s="86"/>
      <c r="X16" s="117"/>
      <c r="Y16" s="86"/>
      <c r="Z16" s="86"/>
      <c r="AA16" s="86"/>
      <c r="AB16" s="86"/>
      <c r="AC16" s="86"/>
    </row>
    <row r="17" spans="1:29" ht="15" customHeight="1">
      <c r="B17" s="52" t="s">
        <v>333</v>
      </c>
      <c r="C17" s="37"/>
      <c r="D17" s="107">
        <v>1042.95513686</v>
      </c>
      <c r="E17" s="107">
        <v>899.65254814000002</v>
      </c>
      <c r="F17" s="107">
        <v>890.745</v>
      </c>
      <c r="G17" s="107">
        <v>1030.566</v>
      </c>
      <c r="H17" s="107">
        <v>894.49280728999997</v>
      </c>
      <c r="I17" s="107">
        <v>777.88</v>
      </c>
      <c r="J17" s="107">
        <v>662.94299999999998</v>
      </c>
      <c r="K17" s="86">
        <v>1148.2539999999999</v>
      </c>
      <c r="L17" s="86">
        <v>905.44520779999993</v>
      </c>
      <c r="M17" s="86">
        <v>789.327</v>
      </c>
      <c r="N17" s="86">
        <v>705.90499999999997</v>
      </c>
      <c r="O17" s="86">
        <v>635.65800000000002</v>
      </c>
      <c r="P17" s="86">
        <v>677.12199999999996</v>
      </c>
      <c r="Q17" s="86">
        <v>965.4885941</v>
      </c>
      <c r="R17" s="86">
        <v>1512.7826007000001</v>
      </c>
      <c r="S17" s="86">
        <v>1534.94431829</v>
      </c>
      <c r="T17" s="86">
        <v>1655.8168567499999</v>
      </c>
      <c r="U17" s="86">
        <v>2429.6593701799998</v>
      </c>
      <c r="V17" s="86">
        <v>3188.6518748200001</v>
      </c>
      <c r="W17" s="86"/>
      <c r="X17" s="117"/>
      <c r="Y17" s="86"/>
      <c r="Z17" s="86"/>
      <c r="AA17" s="86"/>
      <c r="AB17" s="86"/>
      <c r="AC17" s="86"/>
    </row>
    <row r="18" spans="1:29" ht="15" customHeight="1">
      <c r="B18" s="52" t="s">
        <v>459</v>
      </c>
      <c r="C18" s="37"/>
      <c r="D18" s="106"/>
      <c r="E18" s="106"/>
      <c r="F18" s="106"/>
      <c r="G18" s="106"/>
      <c r="H18" s="106"/>
      <c r="I18" s="106"/>
      <c r="J18" s="106"/>
      <c r="K18" s="86"/>
      <c r="L18" s="86"/>
      <c r="M18" s="86">
        <v>2905.3240000000001</v>
      </c>
      <c r="N18" s="86">
        <v>1698.126</v>
      </c>
      <c r="O18" s="86">
        <v>3306.1929999999998</v>
      </c>
      <c r="P18" s="86">
        <v>2874.864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/>
      <c r="W18" s="86"/>
      <c r="X18" s="117"/>
      <c r="Y18" s="86"/>
      <c r="Z18" s="86"/>
      <c r="AA18" s="86"/>
      <c r="AB18" s="86"/>
      <c r="AC18" s="86"/>
    </row>
    <row r="19" spans="1:29" ht="15" customHeight="1">
      <c r="B19" s="52" t="s">
        <v>395</v>
      </c>
      <c r="C19" s="37"/>
      <c r="D19" s="107">
        <v>232.95930773000001</v>
      </c>
      <c r="E19" s="107">
        <v>280.92487476999997</v>
      </c>
      <c r="F19" s="107">
        <v>482.036</v>
      </c>
      <c r="G19" s="107">
        <v>335.46800000000002</v>
      </c>
      <c r="H19" s="107">
        <v>314.30288583999999</v>
      </c>
      <c r="I19" s="107">
        <v>504.02500000000003</v>
      </c>
      <c r="J19" s="107">
        <v>389.012</v>
      </c>
      <c r="K19" s="86">
        <v>361.57400000000001</v>
      </c>
      <c r="L19" s="86">
        <v>336.84908460000003</v>
      </c>
      <c r="M19" s="86">
        <v>395.86699999999996</v>
      </c>
      <c r="N19" s="86">
        <v>473.11900000000003</v>
      </c>
      <c r="O19" s="86">
        <v>527.05599999999993</v>
      </c>
      <c r="P19" s="86">
        <v>638.07999999999993</v>
      </c>
      <c r="Q19" s="86">
        <v>833.86636959999998</v>
      </c>
      <c r="R19" s="86">
        <v>851.37260120000008</v>
      </c>
      <c r="S19" s="86">
        <v>724.85427902000004</v>
      </c>
      <c r="T19" s="86">
        <v>674.93310173999998</v>
      </c>
      <c r="U19" s="86">
        <v>916.8029573</v>
      </c>
      <c r="V19" s="86">
        <v>1202.84309405</v>
      </c>
      <c r="W19" s="86"/>
      <c r="X19" s="117"/>
      <c r="Y19" s="86"/>
      <c r="Z19" s="86"/>
      <c r="AA19" s="86"/>
      <c r="AB19" s="86"/>
      <c r="AC19" s="86"/>
    </row>
    <row r="20" spans="1:29" ht="15" customHeight="1">
      <c r="B20" s="52" t="s">
        <v>311</v>
      </c>
      <c r="C20" s="37"/>
      <c r="D20" s="86">
        <v>0</v>
      </c>
      <c r="E20" s="86">
        <v>0</v>
      </c>
      <c r="F20" s="86">
        <v>0</v>
      </c>
      <c r="G20" s="107">
        <v>385.85700000000003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/>
      <c r="X20" s="117"/>
      <c r="Y20" s="86"/>
      <c r="Z20" s="86"/>
      <c r="AA20" s="86"/>
      <c r="AB20" s="86"/>
      <c r="AC20" s="86"/>
    </row>
    <row r="21" spans="1:29" ht="15" customHeight="1">
      <c r="B21" s="52" t="s">
        <v>312</v>
      </c>
      <c r="C21" s="37"/>
      <c r="D21" s="107">
        <v>2.1459946900000002</v>
      </c>
      <c r="E21" s="107">
        <v>4.4794346100000002</v>
      </c>
      <c r="F21" s="107">
        <v>4.2190000000000003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/>
      <c r="X21" s="117"/>
      <c r="Y21" s="86"/>
      <c r="Z21" s="86"/>
      <c r="AA21" s="86"/>
      <c r="AB21" s="86"/>
      <c r="AC21" s="86"/>
    </row>
    <row r="22" spans="1:29" ht="15" customHeight="1">
      <c r="B22" s="52" t="s">
        <v>376</v>
      </c>
      <c r="C22" s="37"/>
      <c r="D22" s="107"/>
      <c r="E22" s="107"/>
      <c r="F22" s="107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>
        <v>3.8737947999999998</v>
      </c>
      <c r="R22" s="86">
        <v>16.010958900000002</v>
      </c>
      <c r="S22" s="86">
        <v>13.07274576</v>
      </c>
      <c r="T22" s="86">
        <v>22.660893089999995</v>
      </c>
      <c r="U22" s="86">
        <v>44.320451489999996</v>
      </c>
      <c r="V22" s="86">
        <v>35.838071119999995</v>
      </c>
      <c r="W22" s="86"/>
      <c r="X22" s="117"/>
      <c r="Y22" s="86"/>
      <c r="Z22" s="86"/>
      <c r="AA22" s="86"/>
      <c r="AB22" s="86"/>
      <c r="AC22" s="86"/>
    </row>
    <row r="23" spans="1:29" ht="15" customHeight="1">
      <c r="B23" s="37"/>
      <c r="C23" s="37"/>
      <c r="D23" s="107"/>
      <c r="E23" s="107"/>
      <c r="F23" s="107"/>
      <c r="G23" s="107"/>
      <c r="H23" s="106"/>
      <c r="I23" s="106"/>
      <c r="J23" s="10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</row>
    <row r="24" spans="1:29" s="83" customFormat="1" ht="15" customHeight="1">
      <c r="A24" s="66"/>
      <c r="B24" s="83" t="s">
        <v>337</v>
      </c>
      <c r="C24" s="108"/>
      <c r="D24" s="97">
        <v>166.67612495</v>
      </c>
      <c r="E24" s="97">
        <v>160.45016029000001</v>
      </c>
      <c r="F24" s="97">
        <v>370.77199999999999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66"/>
      <c r="X24" s="117"/>
      <c r="Y24" s="117"/>
      <c r="Z24" s="117"/>
      <c r="AA24" s="117"/>
      <c r="AB24" s="117"/>
      <c r="AC24" s="117"/>
    </row>
    <row r="25" spans="1:29" ht="15" customHeight="1">
      <c r="B25" s="52" t="s">
        <v>163</v>
      </c>
      <c r="D25" s="107">
        <v>166.67612495</v>
      </c>
      <c r="E25" s="107">
        <v>160.45016029000001</v>
      </c>
      <c r="F25" s="107">
        <v>370.77199999999999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X25" s="86"/>
      <c r="Y25" s="86"/>
      <c r="Z25" s="86"/>
      <c r="AA25" s="86"/>
      <c r="AB25" s="86"/>
      <c r="AC25" s="86"/>
    </row>
    <row r="26" spans="1:29" ht="16.149999999999999" customHeight="1">
      <c r="B26" s="52" t="s">
        <v>222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X26" s="86"/>
      <c r="Y26" s="86"/>
      <c r="Z26" s="86"/>
      <c r="AA26" s="86"/>
      <c r="AB26" s="86"/>
      <c r="AC26" s="86"/>
    </row>
    <row r="27" spans="1:29" ht="15" customHeight="1">
      <c r="B27" s="59" t="s">
        <v>327</v>
      </c>
      <c r="C27" s="72"/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X27" s="86"/>
      <c r="Y27" s="86"/>
      <c r="Z27" s="86"/>
      <c r="AA27" s="86"/>
      <c r="AB27" s="86"/>
      <c r="AC27" s="86"/>
    </row>
    <row r="28" spans="1:29" ht="8.25" customHeight="1" thickBot="1">
      <c r="B28" s="123"/>
      <c r="C28" s="123"/>
      <c r="D28" s="124"/>
      <c r="E28" s="124"/>
      <c r="F28" s="124"/>
      <c r="G28" s="124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X28" s="86"/>
      <c r="Y28" s="86"/>
      <c r="Z28" s="86"/>
      <c r="AA28" s="86"/>
      <c r="AB28" s="86"/>
      <c r="AC28" s="86"/>
    </row>
    <row r="29" spans="1:29" ht="8.25" customHeight="1">
      <c r="B29" s="72"/>
      <c r="C29" s="72"/>
      <c r="D29" s="85"/>
      <c r="E29" s="85"/>
      <c r="F29" s="85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X29" s="86"/>
      <c r="Y29" s="86"/>
      <c r="Z29" s="86"/>
      <c r="AA29" s="86"/>
      <c r="AB29" s="86"/>
      <c r="AC29" s="86"/>
    </row>
    <row r="30" spans="1:29" ht="16.149999999999999" customHeight="1">
      <c r="B30" s="62" t="s">
        <v>78</v>
      </c>
      <c r="C30" s="62" t="s">
        <v>217</v>
      </c>
      <c r="D30" s="62"/>
      <c r="E30" s="122"/>
      <c r="F30" s="122"/>
      <c r="G30" s="122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86"/>
      <c r="T30" s="86"/>
      <c r="U30" s="86"/>
      <c r="V30" s="86"/>
      <c r="X30" s="86"/>
      <c r="Y30" s="86"/>
      <c r="Z30" s="86"/>
      <c r="AA30" s="86"/>
      <c r="AB30" s="86"/>
      <c r="AC30" s="86"/>
    </row>
    <row r="31" spans="1:29" ht="16.149999999999999" customHeight="1">
      <c r="B31" s="62" t="s">
        <v>79</v>
      </c>
      <c r="C31" s="62" t="s">
        <v>396</v>
      </c>
      <c r="D31" s="62"/>
      <c r="E31" s="122"/>
      <c r="F31" s="122"/>
      <c r="G31" s="122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86"/>
      <c r="T31" s="86"/>
      <c r="U31" s="86"/>
      <c r="V31" s="86"/>
      <c r="X31" s="86"/>
      <c r="Y31" s="86"/>
      <c r="Z31" s="86"/>
      <c r="AA31" s="86"/>
      <c r="AB31" s="86"/>
      <c r="AC31" s="86"/>
    </row>
    <row r="32" spans="1:29" ht="27.75" customHeight="1">
      <c r="B32" s="62" t="s">
        <v>80</v>
      </c>
      <c r="C32" s="288" t="s">
        <v>218</v>
      </c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176"/>
      <c r="Q32" s="176"/>
      <c r="R32" s="176"/>
      <c r="S32" s="86"/>
      <c r="T32" s="86"/>
      <c r="U32" s="86"/>
      <c r="X32" s="86"/>
      <c r="Y32" s="86"/>
      <c r="Z32" s="86"/>
      <c r="AA32" s="86"/>
      <c r="AB32" s="86"/>
      <c r="AC32" s="86"/>
    </row>
    <row r="33" spans="2:29" ht="15.75" customHeight="1">
      <c r="B33" s="62" t="s">
        <v>135</v>
      </c>
      <c r="C33" s="288" t="s">
        <v>219</v>
      </c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96"/>
      <c r="P33" s="296"/>
      <c r="Q33" s="296"/>
      <c r="R33" s="176"/>
      <c r="S33" s="86"/>
      <c r="T33" s="86"/>
      <c r="U33" s="86"/>
      <c r="X33" s="86"/>
      <c r="Y33" s="86"/>
      <c r="Z33" s="86"/>
      <c r="AA33" s="86"/>
      <c r="AB33" s="86"/>
      <c r="AC33" s="86"/>
    </row>
    <row r="34" spans="2:29" ht="16.149999999999999" customHeight="1">
      <c r="B34" s="62" t="s">
        <v>140</v>
      </c>
      <c r="C34" s="62" t="s">
        <v>436</v>
      </c>
      <c r="D34" s="62"/>
      <c r="E34" s="122"/>
      <c r="F34" s="122"/>
      <c r="G34" s="122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86"/>
      <c r="T34" s="86"/>
      <c r="U34" s="86"/>
      <c r="X34" s="86"/>
      <c r="Y34" s="86"/>
      <c r="Z34" s="86"/>
      <c r="AA34" s="86"/>
      <c r="AB34" s="86"/>
      <c r="AC34" s="86"/>
    </row>
    <row r="35" spans="2:29" ht="16.149999999999999" customHeight="1">
      <c r="B35" s="62" t="s">
        <v>141</v>
      </c>
      <c r="C35" s="62" t="s">
        <v>437</v>
      </c>
      <c r="D35" s="62"/>
      <c r="E35" s="122"/>
      <c r="F35" s="122"/>
      <c r="G35" s="122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86"/>
      <c r="T35" s="86"/>
      <c r="U35" s="86"/>
      <c r="X35" s="86"/>
      <c r="Y35" s="86"/>
      <c r="Z35" s="86"/>
      <c r="AA35" s="86"/>
      <c r="AB35" s="86"/>
      <c r="AC35" s="86"/>
    </row>
    <row r="36" spans="2:29" ht="16.149999999999999" customHeight="1">
      <c r="B36" s="62" t="s">
        <v>373</v>
      </c>
      <c r="C36" s="62" t="s">
        <v>438</v>
      </c>
      <c r="D36" s="62"/>
      <c r="E36" s="122"/>
      <c r="F36" s="122"/>
      <c r="G36" s="122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</row>
    <row r="37" spans="2:29" ht="16.149999999999999" customHeight="1">
      <c r="B37" s="62" t="s">
        <v>375</v>
      </c>
      <c r="C37" s="62" t="s">
        <v>447</v>
      </c>
      <c r="D37" s="62"/>
      <c r="E37" s="122"/>
      <c r="F37" s="122"/>
      <c r="G37" s="122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</row>
    <row r="38" spans="2:29" ht="16.149999999999999" customHeight="1">
      <c r="B38" s="62" t="s">
        <v>183</v>
      </c>
      <c r="C38" s="62" t="s">
        <v>415</v>
      </c>
      <c r="D38" s="62"/>
      <c r="E38" s="122"/>
      <c r="F38" s="122"/>
      <c r="G38" s="122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2:29" ht="12.95" customHeight="1">
      <c r="B39" s="62"/>
      <c r="C39" s="62"/>
      <c r="D39" s="62"/>
      <c r="E39" s="122"/>
      <c r="F39" s="122"/>
      <c r="G39" s="122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86"/>
      <c r="T39" s="86"/>
      <c r="U39" s="86"/>
      <c r="X39" s="86"/>
      <c r="Y39" s="86"/>
      <c r="Z39" s="86"/>
      <c r="AA39" s="86"/>
      <c r="AB39" s="86"/>
      <c r="AC39" s="86"/>
    </row>
    <row r="40" spans="2:29" ht="12.95" customHeight="1">
      <c r="B40" s="111"/>
      <c r="C40" s="111"/>
      <c r="D40" s="111"/>
      <c r="E40" s="122"/>
      <c r="F40" s="122"/>
      <c r="G40" s="122"/>
      <c r="H40" s="113"/>
      <c r="I40" s="113"/>
      <c r="J40" s="113"/>
      <c r="K40" s="113"/>
      <c r="L40" s="113"/>
      <c r="M40" s="113"/>
      <c r="N40" s="113"/>
      <c r="O40" s="86"/>
      <c r="P40" s="86"/>
      <c r="Q40" s="86"/>
      <c r="R40" s="86"/>
      <c r="S40" s="86"/>
      <c r="T40" s="86"/>
      <c r="U40" s="86"/>
      <c r="X40" s="86"/>
      <c r="Y40" s="86"/>
      <c r="Z40" s="86"/>
      <c r="AA40" s="86"/>
      <c r="AB40" s="86"/>
    </row>
    <row r="41" spans="2:29" ht="18" customHeight="1">
      <c r="E41" s="85"/>
      <c r="F41" s="85"/>
      <c r="G41" s="85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X41" s="86"/>
      <c r="Y41" s="86"/>
      <c r="Z41" s="86"/>
      <c r="AA41" s="86"/>
      <c r="AB41" s="86"/>
      <c r="AC41" s="86"/>
    </row>
    <row r="42" spans="2:29">
      <c r="E42" s="85"/>
      <c r="F42" s="85"/>
      <c r="G42" s="85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X42" s="86"/>
      <c r="Y42" s="86"/>
      <c r="Z42" s="86"/>
      <c r="AA42" s="86"/>
      <c r="AB42" s="86"/>
      <c r="AC42" s="86"/>
    </row>
    <row r="43" spans="2:29">
      <c r="E43" s="85"/>
      <c r="F43" s="85"/>
      <c r="G43" s="85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X43" s="86"/>
      <c r="Y43" s="86"/>
      <c r="Z43" s="86"/>
      <c r="AA43" s="86"/>
      <c r="AB43" s="86"/>
      <c r="AC43" s="86"/>
    </row>
    <row r="44" spans="2:29">
      <c r="E44" s="85"/>
      <c r="F44" s="85"/>
      <c r="G44" s="85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X44" s="86"/>
      <c r="Y44" s="86"/>
      <c r="Z44" s="86"/>
      <c r="AA44" s="86"/>
      <c r="AB44" s="86"/>
      <c r="AC44" s="86"/>
    </row>
    <row r="45" spans="2:29">
      <c r="E45" s="85"/>
      <c r="F45" s="85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X45" s="86"/>
      <c r="Y45" s="86"/>
      <c r="Z45" s="86"/>
      <c r="AA45" s="86"/>
      <c r="AB45" s="86"/>
      <c r="AC45" s="86"/>
    </row>
    <row r="46" spans="2:29">
      <c r="E46" s="85"/>
      <c r="F46" s="85"/>
      <c r="G46" s="85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X46" s="86"/>
      <c r="Y46" s="86"/>
      <c r="Z46" s="86"/>
      <c r="AA46" s="86"/>
      <c r="AB46" s="86"/>
      <c r="AC46" s="86"/>
    </row>
    <row r="47" spans="2:29">
      <c r="E47" s="85"/>
      <c r="F47" s="85"/>
      <c r="G47" s="85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X47" s="86"/>
      <c r="Y47" s="86"/>
      <c r="Z47" s="86"/>
      <c r="AA47" s="86"/>
      <c r="AB47" s="86"/>
      <c r="AC47" s="86"/>
    </row>
    <row r="48" spans="2:29">
      <c r="E48" s="85"/>
      <c r="F48" s="85"/>
      <c r="G48" s="85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X48" s="86"/>
      <c r="Y48" s="86"/>
      <c r="Z48" s="86"/>
      <c r="AA48" s="86"/>
      <c r="AB48" s="86"/>
      <c r="AC48" s="86"/>
    </row>
    <row r="49" spans="5:29">
      <c r="E49" s="85"/>
      <c r="F49" s="85"/>
      <c r="G49" s="85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X49" s="86"/>
      <c r="Y49" s="86"/>
      <c r="Z49" s="86"/>
      <c r="AA49" s="86"/>
      <c r="AB49" s="86"/>
      <c r="AC49" s="86"/>
    </row>
    <row r="50" spans="5:29">
      <c r="E50" s="85"/>
      <c r="F50" s="85"/>
      <c r="G50" s="85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X50" s="86"/>
      <c r="Y50" s="86"/>
      <c r="Z50" s="86"/>
      <c r="AA50" s="86"/>
      <c r="AB50" s="86"/>
      <c r="AC50" s="86"/>
    </row>
    <row r="51" spans="5:29">
      <c r="E51" s="96"/>
      <c r="F51" s="96"/>
      <c r="G51" s="96"/>
    </row>
    <row r="52" spans="5:29">
      <c r="E52" s="96"/>
      <c r="F52" s="96"/>
      <c r="G52" s="96"/>
    </row>
    <row r="53" spans="5:29">
      <c r="E53" s="96"/>
      <c r="F53" s="96"/>
      <c r="G53" s="96"/>
    </row>
    <row r="54" spans="5:29">
      <c r="E54" s="96"/>
      <c r="F54" s="96"/>
      <c r="G54" s="96"/>
    </row>
    <row r="55" spans="5:29">
      <c r="E55" s="96"/>
      <c r="F55" s="96"/>
      <c r="G55" s="96"/>
    </row>
    <row r="56" spans="5:29">
      <c r="E56" s="96"/>
      <c r="F56" s="96"/>
      <c r="G56" s="96"/>
    </row>
    <row r="57" spans="5:29">
      <c r="E57" s="96"/>
      <c r="F57" s="96"/>
      <c r="G57" s="96"/>
    </row>
    <row r="58" spans="5:29">
      <c r="E58" s="96"/>
      <c r="F58" s="96"/>
      <c r="G58" s="96"/>
    </row>
    <row r="59" spans="5:29">
      <c r="E59" s="96"/>
      <c r="F59" s="96"/>
      <c r="G59" s="96"/>
    </row>
    <row r="60" spans="5:29">
      <c r="E60" s="96"/>
      <c r="F60" s="96"/>
      <c r="G60" s="96"/>
    </row>
    <row r="61" spans="5:29">
      <c r="E61" s="96"/>
      <c r="F61" s="96"/>
      <c r="G61" s="96"/>
    </row>
    <row r="62" spans="5:29">
      <c r="E62" s="96"/>
      <c r="F62" s="96"/>
      <c r="G62" s="96"/>
    </row>
    <row r="63" spans="5:29">
      <c r="E63" s="96"/>
      <c r="F63" s="96"/>
      <c r="G63" s="96"/>
    </row>
    <row r="64" spans="5:29">
      <c r="E64" s="96"/>
      <c r="F64" s="96"/>
      <c r="G64" s="96"/>
    </row>
    <row r="65" spans="5:7">
      <c r="E65" s="96"/>
      <c r="F65" s="96"/>
      <c r="G65" s="96"/>
    </row>
    <row r="66" spans="5:7">
      <c r="E66" s="96"/>
      <c r="F66" s="96"/>
      <c r="G66" s="96"/>
    </row>
    <row r="67" spans="5:7">
      <c r="E67" s="96"/>
      <c r="F67" s="96"/>
      <c r="G67" s="96"/>
    </row>
    <row r="68" spans="5:7">
      <c r="E68" s="96"/>
      <c r="F68" s="96"/>
      <c r="G68" s="96"/>
    </row>
    <row r="69" spans="5:7">
      <c r="E69" s="96"/>
      <c r="F69" s="96"/>
      <c r="G69" s="96"/>
    </row>
    <row r="70" spans="5:7">
      <c r="E70" s="96"/>
      <c r="F70" s="96"/>
      <c r="G70" s="96"/>
    </row>
    <row r="71" spans="5:7">
      <c r="E71" s="96"/>
      <c r="F71" s="96"/>
      <c r="G71" s="96"/>
    </row>
    <row r="72" spans="5:7">
      <c r="E72" s="96"/>
      <c r="F72" s="96"/>
      <c r="G72" s="96"/>
    </row>
    <row r="73" spans="5:7">
      <c r="E73" s="96"/>
      <c r="F73" s="96"/>
      <c r="G73" s="96"/>
    </row>
  </sheetData>
  <mergeCells count="3">
    <mergeCell ref="B6:C6"/>
    <mergeCell ref="C32:O32"/>
    <mergeCell ref="C33:Q33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19"/>
  <sheetViews>
    <sheetView zoomScale="75" workbookViewId="0">
      <pane xSplit="2" ySplit="6" topLeftCell="R67" activePane="bottomRight" state="frozen"/>
      <selection pane="topRight" activeCell="C1" sqref="C1"/>
      <selection pane="bottomLeft" activeCell="A7" sqref="A7"/>
      <selection pane="bottomRight" activeCell="T4" sqref="T4"/>
    </sheetView>
  </sheetViews>
  <sheetFormatPr baseColWidth="10" defaultColWidth="8.77734375" defaultRowHeight="15"/>
  <cols>
    <col min="1" max="1" width="10.5546875" bestFit="1" customWidth="1"/>
    <col min="2" max="2" width="6.88671875" bestFit="1" customWidth="1"/>
    <col min="3" max="30" width="12.44140625" bestFit="1" customWidth="1"/>
  </cols>
  <sheetData>
    <row r="1" spans="1:30">
      <c r="A1" s="8" t="s">
        <v>54</v>
      </c>
      <c r="B1" s="9" t="s">
        <v>64</v>
      </c>
    </row>
    <row r="2" spans="1:30">
      <c r="A2" s="8" t="s">
        <v>55</v>
      </c>
      <c r="B2" s="9" t="s">
        <v>62</v>
      </c>
    </row>
    <row r="3" spans="1:30">
      <c r="A3" s="8" t="s">
        <v>56</v>
      </c>
      <c r="B3" s="9" t="s">
        <v>63</v>
      </c>
    </row>
    <row r="5" spans="1:30">
      <c r="A5" s="5" t="s">
        <v>104</v>
      </c>
      <c r="B5" s="2"/>
      <c r="C5" s="5" t="s">
        <v>30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</row>
    <row r="6" spans="1:30">
      <c r="A6" s="5" t="s">
        <v>57</v>
      </c>
      <c r="B6" s="5" t="s">
        <v>59</v>
      </c>
      <c r="C6" s="1" t="s">
        <v>31</v>
      </c>
      <c r="D6" s="6" t="s">
        <v>32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41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47</v>
      </c>
      <c r="T6" s="6" t="s">
        <v>48</v>
      </c>
      <c r="U6" s="6" t="s">
        <v>49</v>
      </c>
      <c r="V6" s="6" t="s">
        <v>50</v>
      </c>
      <c r="W6" s="6" t="s">
        <v>51</v>
      </c>
      <c r="X6" s="6" t="s">
        <v>52</v>
      </c>
      <c r="Y6" s="6" t="s">
        <v>53</v>
      </c>
      <c r="Z6" s="6" t="s">
        <v>60</v>
      </c>
      <c r="AA6" s="6" t="s">
        <v>61</v>
      </c>
      <c r="AB6" s="6" t="s">
        <v>70</v>
      </c>
      <c r="AC6" s="6" t="s">
        <v>73</v>
      </c>
      <c r="AD6" s="7" t="s">
        <v>86</v>
      </c>
    </row>
    <row r="7" spans="1:30">
      <c r="A7" s="1">
        <v>1995</v>
      </c>
      <c r="B7" s="1">
        <v>1</v>
      </c>
      <c r="C7" s="1">
        <v>6622.06</v>
      </c>
      <c r="D7" s="6">
        <v>3789.87</v>
      </c>
      <c r="E7" s="6">
        <v>2145.9487800000002</v>
      </c>
      <c r="F7" s="6">
        <v>1316.19434</v>
      </c>
      <c r="G7" s="6">
        <v>327.73477000000003</v>
      </c>
      <c r="H7" s="6">
        <v>2832.18</v>
      </c>
      <c r="I7" s="6">
        <v>456.37434000000002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384.04588999999999</v>
      </c>
      <c r="S7" s="6">
        <v>516.44964000000004</v>
      </c>
      <c r="T7" s="6">
        <v>513.04267000000004</v>
      </c>
      <c r="U7" s="6">
        <v>278.52512000000002</v>
      </c>
      <c r="V7" s="6">
        <v>222.84195</v>
      </c>
      <c r="W7" s="6">
        <v>333.92453999999998</v>
      </c>
      <c r="X7" s="6">
        <v>71.709530000000001</v>
      </c>
      <c r="Y7" s="6">
        <v>55.266759999999998</v>
      </c>
      <c r="Z7" s="6">
        <v>4596.0704699999997</v>
      </c>
      <c r="AA7" s="6">
        <v>6622.0583299999998</v>
      </c>
      <c r="AB7" s="6"/>
      <c r="AC7" s="6"/>
      <c r="AD7" s="7">
        <v>31084.297129999992</v>
      </c>
    </row>
    <row r="8" spans="1:30">
      <c r="A8" s="4"/>
      <c r="B8" s="10">
        <v>2</v>
      </c>
      <c r="C8" s="10">
        <v>6723.97</v>
      </c>
      <c r="D8">
        <v>3731.03</v>
      </c>
      <c r="E8">
        <v>2125.9345499999999</v>
      </c>
      <c r="F8">
        <v>1256.21209</v>
      </c>
      <c r="G8">
        <v>348.88767999999999</v>
      </c>
      <c r="H8">
        <v>2992.94</v>
      </c>
      <c r="I8">
        <v>497.07938999999999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421.78760999999997</v>
      </c>
      <c r="S8">
        <v>521.40860999999995</v>
      </c>
      <c r="T8">
        <v>528.81434000000002</v>
      </c>
      <c r="U8">
        <v>302.36399999999998</v>
      </c>
      <c r="V8">
        <v>241.62564</v>
      </c>
      <c r="W8">
        <v>338.15879999999999</v>
      </c>
      <c r="X8">
        <v>80.881929999999997</v>
      </c>
      <c r="Y8">
        <v>60.821060000000003</v>
      </c>
      <c r="Z8">
        <v>4611.4423399999996</v>
      </c>
      <c r="AA8">
        <v>6723.9757</v>
      </c>
      <c r="AD8" s="12">
        <v>31507.333739999991</v>
      </c>
    </row>
    <row r="9" spans="1:30">
      <c r="A9" s="4"/>
      <c r="B9" s="10">
        <v>3</v>
      </c>
      <c r="C9" s="10">
        <v>6885.76</v>
      </c>
      <c r="D9">
        <v>3747.49</v>
      </c>
      <c r="E9">
        <v>2169.5075900000002</v>
      </c>
      <c r="F9">
        <v>1229.34411</v>
      </c>
      <c r="G9">
        <v>348.63628999999997</v>
      </c>
      <c r="H9">
        <v>3138.28</v>
      </c>
      <c r="I9">
        <v>507.03707000000003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432.30261999999999</v>
      </c>
      <c r="S9">
        <v>551.88333999999998</v>
      </c>
      <c r="T9">
        <v>550.44800999999995</v>
      </c>
      <c r="U9">
        <v>300.93083000000001</v>
      </c>
      <c r="V9">
        <v>261.5462</v>
      </c>
      <c r="W9">
        <v>377.48588000000001</v>
      </c>
      <c r="X9">
        <v>85.726050000000001</v>
      </c>
      <c r="Y9">
        <v>70.907560000000004</v>
      </c>
      <c r="Z9">
        <v>4672.7048699999996</v>
      </c>
      <c r="AA9">
        <v>6885.7555499999999</v>
      </c>
      <c r="AD9" s="12">
        <v>32215.745970000004</v>
      </c>
    </row>
    <row r="10" spans="1:30">
      <c r="A10" s="4"/>
      <c r="B10" s="10">
        <v>4</v>
      </c>
      <c r="C10" s="10">
        <v>7094.31</v>
      </c>
      <c r="D10">
        <v>3803.96</v>
      </c>
      <c r="E10">
        <v>2160.3182000000002</v>
      </c>
      <c r="F10">
        <v>1302.7104400000001</v>
      </c>
      <c r="G10">
        <v>340.93088</v>
      </c>
      <c r="H10">
        <v>3290.35</v>
      </c>
      <c r="I10">
        <v>551.66799000000003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430.32747999999998</v>
      </c>
      <c r="S10">
        <v>587.75437999999997</v>
      </c>
      <c r="T10">
        <v>568.26257999999996</v>
      </c>
      <c r="U10">
        <v>332.17957999999999</v>
      </c>
      <c r="V10">
        <v>268.88817999999998</v>
      </c>
      <c r="W10">
        <v>381.13315999999998</v>
      </c>
      <c r="X10">
        <v>93.16225</v>
      </c>
      <c r="Y10">
        <v>76.977339999999998</v>
      </c>
      <c r="Z10">
        <v>4794.6552799999999</v>
      </c>
      <c r="AA10">
        <v>7094.3124600000001</v>
      </c>
      <c r="AD10" s="12">
        <v>33171.900200000004</v>
      </c>
    </row>
    <row r="11" spans="1:30">
      <c r="A11" s="4"/>
      <c r="B11" s="10">
        <v>5</v>
      </c>
      <c r="C11" s="10">
        <v>7134.19</v>
      </c>
      <c r="D11">
        <v>3713.4</v>
      </c>
      <c r="E11">
        <v>2147.59139</v>
      </c>
      <c r="F11">
        <v>1288.1456000000001</v>
      </c>
      <c r="G11">
        <v>277.66341999999997</v>
      </c>
      <c r="H11">
        <v>3420.8</v>
      </c>
      <c r="I11">
        <v>550.69922999999994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463.63774999999998</v>
      </c>
      <c r="S11">
        <v>578.64715000000001</v>
      </c>
      <c r="T11">
        <v>590.46546000000001</v>
      </c>
      <c r="U11">
        <v>335.78757000000002</v>
      </c>
      <c r="V11">
        <v>319.75060000000002</v>
      </c>
      <c r="W11">
        <v>365.97233</v>
      </c>
      <c r="X11">
        <v>97.515320000000003</v>
      </c>
      <c r="Y11">
        <v>118.31328000000001</v>
      </c>
      <c r="Z11">
        <v>4799.6788399999996</v>
      </c>
      <c r="AA11">
        <v>7134.1890999999996</v>
      </c>
      <c r="AD11" s="12">
        <v>33336.447039999999</v>
      </c>
    </row>
    <row r="12" spans="1:30">
      <c r="A12" s="4"/>
      <c r="B12" s="10">
        <v>6</v>
      </c>
      <c r="C12" s="10">
        <v>7202.76</v>
      </c>
      <c r="D12">
        <v>3667.91</v>
      </c>
      <c r="E12">
        <v>2103.3543300000001</v>
      </c>
      <c r="F12">
        <v>1272.4580900000001</v>
      </c>
      <c r="G12">
        <v>292.10207000000003</v>
      </c>
      <c r="H12">
        <v>3534.85</v>
      </c>
      <c r="I12">
        <v>560.10116000000005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483.56434000000002</v>
      </c>
      <c r="S12">
        <v>608.42256999999995</v>
      </c>
      <c r="T12">
        <v>623.80574999999999</v>
      </c>
      <c r="U12">
        <v>330.52222999999998</v>
      </c>
      <c r="V12">
        <v>319.02600999999999</v>
      </c>
      <c r="W12">
        <v>379.99450000000002</v>
      </c>
      <c r="X12">
        <v>93.638990000000007</v>
      </c>
      <c r="Y12">
        <v>135.77680000000001</v>
      </c>
      <c r="Z12">
        <v>4776.4574499999999</v>
      </c>
      <c r="AA12">
        <v>7202.7668400000002</v>
      </c>
      <c r="AD12" s="12">
        <v>33587.511129999999</v>
      </c>
    </row>
    <row r="13" spans="1:30">
      <c r="A13" s="4"/>
      <c r="B13" s="10">
        <v>7</v>
      </c>
      <c r="C13" s="10">
        <v>7347.78</v>
      </c>
      <c r="D13">
        <v>3681.38</v>
      </c>
      <c r="E13">
        <v>2119.3912700000001</v>
      </c>
      <c r="F13">
        <v>1263.32096</v>
      </c>
      <c r="G13">
        <v>298.67120999999997</v>
      </c>
      <c r="H13">
        <v>3666.39</v>
      </c>
      <c r="I13">
        <v>560.91186000000005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500.73768000000001</v>
      </c>
      <c r="S13">
        <v>683.97011999999995</v>
      </c>
      <c r="T13">
        <v>632.29195000000004</v>
      </c>
      <c r="U13">
        <v>343.32096000000001</v>
      </c>
      <c r="V13">
        <v>333.30477000000002</v>
      </c>
      <c r="W13">
        <v>381.22807999999998</v>
      </c>
      <c r="X13">
        <v>98.829750000000004</v>
      </c>
      <c r="Y13">
        <v>131.80016000000001</v>
      </c>
      <c r="Z13">
        <v>4806.2299800000001</v>
      </c>
      <c r="AA13">
        <v>7347.7787699999999</v>
      </c>
      <c r="AD13" s="12">
        <v>34197.337519999994</v>
      </c>
    </row>
    <row r="14" spans="1:30">
      <c r="A14" s="4"/>
      <c r="B14" s="10">
        <v>8</v>
      </c>
      <c r="C14" s="10">
        <v>7480.7</v>
      </c>
      <c r="D14">
        <v>3705.31</v>
      </c>
      <c r="E14">
        <v>2117.6947300000002</v>
      </c>
      <c r="F14">
        <v>1288.0356899999999</v>
      </c>
      <c r="G14">
        <v>299.57519000000002</v>
      </c>
      <c r="H14">
        <v>3775.4</v>
      </c>
      <c r="I14">
        <v>569.41717000000006</v>
      </c>
      <c r="J14">
        <v>0</v>
      </c>
      <c r="K14">
        <v>0</v>
      </c>
      <c r="L14">
        <v>18.855550000000001</v>
      </c>
      <c r="M14">
        <v>0</v>
      </c>
      <c r="N14">
        <v>0</v>
      </c>
      <c r="O14">
        <v>0</v>
      </c>
      <c r="P14">
        <v>0</v>
      </c>
      <c r="Q14">
        <v>0</v>
      </c>
      <c r="R14">
        <v>520.19272000000001</v>
      </c>
      <c r="S14">
        <v>664.10103000000004</v>
      </c>
      <c r="T14">
        <v>678.86153999999999</v>
      </c>
      <c r="U14">
        <v>338.35466000000002</v>
      </c>
      <c r="V14">
        <v>340.83105</v>
      </c>
      <c r="W14">
        <v>390.21708999999998</v>
      </c>
      <c r="X14">
        <v>105.31546</v>
      </c>
      <c r="Y14">
        <v>149.24571</v>
      </c>
      <c r="Z14">
        <v>4870.1149999999998</v>
      </c>
      <c r="AA14">
        <v>7480.6975899999998</v>
      </c>
      <c r="AD14" s="12">
        <v>34792.920180000001</v>
      </c>
    </row>
    <row r="15" spans="1:30">
      <c r="A15" s="4"/>
      <c r="B15" s="10">
        <v>9</v>
      </c>
      <c r="C15" s="10">
        <v>7727</v>
      </c>
      <c r="D15">
        <v>3817.31</v>
      </c>
      <c r="E15">
        <v>2199.9093899999998</v>
      </c>
      <c r="F15">
        <v>1301.12761</v>
      </c>
      <c r="G15">
        <v>316.27431999999999</v>
      </c>
      <c r="H15">
        <v>3909.68</v>
      </c>
      <c r="I15">
        <v>584.82804999999996</v>
      </c>
      <c r="J15">
        <v>21.697340000000001</v>
      </c>
      <c r="K15">
        <v>0</v>
      </c>
      <c r="L15">
        <v>22.297940000000001</v>
      </c>
      <c r="M15">
        <v>0</v>
      </c>
      <c r="N15">
        <v>0</v>
      </c>
      <c r="O15">
        <v>0</v>
      </c>
      <c r="P15">
        <v>0</v>
      </c>
      <c r="Q15">
        <v>0</v>
      </c>
      <c r="R15">
        <v>556.47614999999996</v>
      </c>
      <c r="S15">
        <v>680.79121999999995</v>
      </c>
      <c r="T15">
        <v>686.73320999999999</v>
      </c>
      <c r="U15">
        <v>351.23450000000003</v>
      </c>
      <c r="V15">
        <v>332.84136999999998</v>
      </c>
      <c r="W15">
        <v>410.46992999999998</v>
      </c>
      <c r="X15">
        <v>111.61476</v>
      </c>
      <c r="Y15">
        <v>150.70289</v>
      </c>
      <c r="Z15">
        <v>4997.2983899999999</v>
      </c>
      <c r="AA15">
        <v>7726.9986799999997</v>
      </c>
      <c r="AD15" s="12">
        <v>35905.285749999988</v>
      </c>
    </row>
    <row r="16" spans="1:30">
      <c r="A16" s="4"/>
      <c r="B16" s="10">
        <v>10</v>
      </c>
      <c r="C16" s="10">
        <v>7691.43</v>
      </c>
      <c r="D16">
        <v>3732.94</v>
      </c>
      <c r="E16">
        <v>2148.5692800000002</v>
      </c>
      <c r="F16">
        <v>1275.46506</v>
      </c>
      <c r="G16">
        <v>308.90138999999999</v>
      </c>
      <c r="H16">
        <v>3958.49</v>
      </c>
      <c r="I16">
        <v>602.50896999999998</v>
      </c>
      <c r="J16">
        <v>29.319970000000001</v>
      </c>
      <c r="K16">
        <v>27.279990000000002</v>
      </c>
      <c r="L16">
        <v>26.2514</v>
      </c>
      <c r="M16">
        <v>0</v>
      </c>
      <c r="N16">
        <v>0</v>
      </c>
      <c r="O16">
        <v>0</v>
      </c>
      <c r="P16">
        <v>0</v>
      </c>
      <c r="Q16">
        <v>0</v>
      </c>
      <c r="R16">
        <v>516.61766</v>
      </c>
      <c r="S16">
        <v>672.24165000000005</v>
      </c>
      <c r="T16">
        <v>695.78665000000001</v>
      </c>
      <c r="U16">
        <v>375.57405999999997</v>
      </c>
      <c r="V16">
        <v>345.80119000000002</v>
      </c>
      <c r="W16">
        <v>403.56335999999999</v>
      </c>
      <c r="X16">
        <v>98.560919999999996</v>
      </c>
      <c r="Y16">
        <v>164.98746</v>
      </c>
      <c r="Z16">
        <v>4972.0742600000003</v>
      </c>
      <c r="AA16">
        <v>7691.4290099999998</v>
      </c>
      <c r="AD16" s="12">
        <v>35737.792279999994</v>
      </c>
    </row>
    <row r="17" spans="1:30">
      <c r="A17" s="4"/>
      <c r="B17" s="10">
        <v>11</v>
      </c>
      <c r="C17" s="10">
        <v>7902.44</v>
      </c>
      <c r="D17">
        <v>3767.75</v>
      </c>
      <c r="E17">
        <v>2141.58673</v>
      </c>
      <c r="F17">
        <v>1317.01856</v>
      </c>
      <c r="G17">
        <v>309.13697999999999</v>
      </c>
      <c r="H17">
        <v>4134.71</v>
      </c>
      <c r="I17">
        <v>645.73623999999995</v>
      </c>
      <c r="J17">
        <v>35.515909999999998</v>
      </c>
      <c r="K17">
        <v>38.11965</v>
      </c>
      <c r="L17">
        <v>29.971620000000001</v>
      </c>
      <c r="M17">
        <v>0</v>
      </c>
      <c r="N17">
        <v>0</v>
      </c>
      <c r="O17">
        <v>0</v>
      </c>
      <c r="P17">
        <v>0</v>
      </c>
      <c r="Q17">
        <v>0</v>
      </c>
      <c r="R17">
        <v>536.43164000000002</v>
      </c>
      <c r="S17">
        <v>708.89927999999998</v>
      </c>
      <c r="T17">
        <v>726.87918999999999</v>
      </c>
      <c r="U17">
        <v>378.85153000000003</v>
      </c>
      <c r="V17">
        <v>355.23577999999998</v>
      </c>
      <c r="W17">
        <v>409.31013999999999</v>
      </c>
      <c r="X17">
        <v>106.45095000000001</v>
      </c>
      <c r="Y17">
        <v>163.30181999999999</v>
      </c>
      <c r="Z17">
        <v>5076.5867099999996</v>
      </c>
      <c r="AA17">
        <v>7902.4460200000003</v>
      </c>
      <c r="AD17" s="12">
        <v>36686.378749999996</v>
      </c>
    </row>
    <row r="18" spans="1:30">
      <c r="A18" s="4"/>
      <c r="B18" s="10">
        <v>12</v>
      </c>
      <c r="C18" s="10">
        <v>8209.94</v>
      </c>
      <c r="D18">
        <v>3929.19</v>
      </c>
      <c r="E18">
        <v>2317.6044400000001</v>
      </c>
      <c r="F18">
        <v>1303.57052</v>
      </c>
      <c r="G18">
        <v>308.01564000000002</v>
      </c>
      <c r="H18">
        <v>4280.75</v>
      </c>
      <c r="I18">
        <v>743.55183999999997</v>
      </c>
      <c r="J18">
        <v>40.026209999999999</v>
      </c>
      <c r="K18">
        <v>54.77252</v>
      </c>
      <c r="L18">
        <v>33.588200000000001</v>
      </c>
      <c r="M18">
        <v>0</v>
      </c>
      <c r="N18">
        <v>0</v>
      </c>
      <c r="O18">
        <v>0</v>
      </c>
      <c r="P18">
        <v>0</v>
      </c>
      <c r="Q18">
        <v>0</v>
      </c>
      <c r="R18">
        <v>533.09726999999998</v>
      </c>
      <c r="S18">
        <v>682.42769999999996</v>
      </c>
      <c r="T18">
        <v>783.91850999999997</v>
      </c>
      <c r="U18">
        <v>373.95292999999998</v>
      </c>
      <c r="V18">
        <v>331.97158999999999</v>
      </c>
      <c r="W18">
        <v>435.84151000000003</v>
      </c>
      <c r="X18">
        <v>110.65172</v>
      </c>
      <c r="Y18">
        <v>156.94871000000001</v>
      </c>
      <c r="Z18">
        <v>5327.08698</v>
      </c>
      <c r="AA18">
        <v>8209.9393099999998</v>
      </c>
      <c r="AD18" s="12">
        <v>38166.845599999993</v>
      </c>
    </row>
    <row r="19" spans="1:30">
      <c r="A19" s="1" t="s">
        <v>87</v>
      </c>
      <c r="B19" s="2"/>
      <c r="C19" s="1">
        <v>88022.34</v>
      </c>
      <c r="D19" s="6">
        <v>45087.540000000008</v>
      </c>
      <c r="E19" s="6">
        <v>25897.410680000001</v>
      </c>
      <c r="F19" s="6">
        <v>15413.603070000001</v>
      </c>
      <c r="G19" s="6">
        <v>3776.5298399999997</v>
      </c>
      <c r="H19" s="6">
        <v>42934.82</v>
      </c>
      <c r="I19" s="6">
        <v>6829.9133099999999</v>
      </c>
      <c r="J19" s="6">
        <v>126.55942999999999</v>
      </c>
      <c r="K19" s="6">
        <v>120.17216000000001</v>
      </c>
      <c r="L19" s="6">
        <v>130.96471000000003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5779.2188099999994</v>
      </c>
      <c r="S19" s="6">
        <v>7456.996689999999</v>
      </c>
      <c r="T19" s="6">
        <v>7579.3098599999994</v>
      </c>
      <c r="U19" s="6">
        <v>4041.5979699999998</v>
      </c>
      <c r="V19" s="6">
        <v>3673.6643300000005</v>
      </c>
      <c r="W19" s="6">
        <v>4607.2993200000001</v>
      </c>
      <c r="X19" s="6">
        <v>1154.05763</v>
      </c>
      <c r="Y19" s="6">
        <v>1435.0495500000002</v>
      </c>
      <c r="Z19" s="6">
        <v>58300.400570000005</v>
      </c>
      <c r="AA19" s="6">
        <v>88022.34736</v>
      </c>
      <c r="AB19" s="6"/>
      <c r="AC19" s="6"/>
      <c r="AD19" s="7">
        <v>410389.79528999992</v>
      </c>
    </row>
    <row r="20" spans="1:30">
      <c r="A20" s="1">
        <v>1996</v>
      </c>
      <c r="B20" s="1">
        <v>1</v>
      </c>
      <c r="C20" s="1">
        <v>8163.8</v>
      </c>
      <c r="D20" s="6">
        <v>3631.04</v>
      </c>
      <c r="E20" s="6">
        <v>2308.3227700000002</v>
      </c>
      <c r="F20" s="6">
        <v>996.94425000000001</v>
      </c>
      <c r="G20" s="6">
        <v>325.78050999999999</v>
      </c>
      <c r="H20" s="6">
        <v>4532.74</v>
      </c>
      <c r="I20" s="6">
        <v>837.53035</v>
      </c>
      <c r="J20" s="6">
        <v>50.192749999999997</v>
      </c>
      <c r="K20" s="6">
        <v>62.81183</v>
      </c>
      <c r="L20" s="6">
        <v>39.400840000000002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544.74536999999998</v>
      </c>
      <c r="S20" s="6">
        <v>731.82776000000001</v>
      </c>
      <c r="T20" s="6">
        <v>772.81407999999999</v>
      </c>
      <c r="U20" s="6">
        <v>404.46724999999998</v>
      </c>
      <c r="V20" s="6">
        <v>369.15366999999998</v>
      </c>
      <c r="W20" s="6">
        <v>426.01979</v>
      </c>
      <c r="X20" s="6">
        <v>123.48138</v>
      </c>
      <c r="Y20" s="6">
        <v>170.30132</v>
      </c>
      <c r="Z20" s="6">
        <v>5194.3260799999998</v>
      </c>
      <c r="AA20" s="6">
        <v>8163.7939200000001</v>
      </c>
      <c r="AB20" s="6"/>
      <c r="AC20" s="6"/>
      <c r="AD20" s="7">
        <v>37849.493919999994</v>
      </c>
    </row>
    <row r="21" spans="1:30">
      <c r="A21" s="4"/>
      <c r="B21" s="10">
        <v>2</v>
      </c>
      <c r="C21" s="10">
        <v>8495.69</v>
      </c>
      <c r="D21">
        <v>3652.15</v>
      </c>
      <c r="E21">
        <v>2323.68851</v>
      </c>
      <c r="F21">
        <v>1005.68794</v>
      </c>
      <c r="G21">
        <v>322.76580000000001</v>
      </c>
      <c r="H21">
        <v>4843.54</v>
      </c>
      <c r="I21">
        <v>881.47524999999996</v>
      </c>
      <c r="J21">
        <v>64.342160000000007</v>
      </c>
      <c r="K21">
        <v>72.352227999999997</v>
      </c>
      <c r="L21">
        <v>41.39472</v>
      </c>
      <c r="M21">
        <v>0</v>
      </c>
      <c r="N21">
        <v>0</v>
      </c>
      <c r="O21">
        <v>0</v>
      </c>
      <c r="P21">
        <v>0</v>
      </c>
      <c r="Q21">
        <v>0</v>
      </c>
      <c r="R21">
        <v>551.43845999999996</v>
      </c>
      <c r="S21">
        <v>788.48306000000002</v>
      </c>
      <c r="T21">
        <v>831.90368999999998</v>
      </c>
      <c r="U21">
        <v>423.43959999999998</v>
      </c>
      <c r="V21">
        <v>407.64963</v>
      </c>
      <c r="W21">
        <v>466.07544000000001</v>
      </c>
      <c r="X21">
        <v>133.71422000000001</v>
      </c>
      <c r="Y21">
        <v>181.28003000000001</v>
      </c>
      <c r="Z21">
        <v>5328.6136079999997</v>
      </c>
      <c r="AA21">
        <v>8495.6907379999993</v>
      </c>
      <c r="AD21" s="12">
        <v>39311.375083999999</v>
      </c>
    </row>
    <row r="22" spans="1:30">
      <c r="A22" s="4"/>
      <c r="B22" s="10">
        <v>3</v>
      </c>
      <c r="C22" s="10">
        <v>8720.0499999999993</v>
      </c>
      <c r="D22">
        <v>3611.79</v>
      </c>
      <c r="E22">
        <v>2324.0956999999999</v>
      </c>
      <c r="F22">
        <v>999.82474999999999</v>
      </c>
      <c r="G22">
        <v>287.86515000000003</v>
      </c>
      <c r="H22">
        <v>5108.25</v>
      </c>
      <c r="I22">
        <v>900.95406000000003</v>
      </c>
      <c r="J22">
        <v>71.413579999999996</v>
      </c>
      <c r="K22">
        <v>82.908510000000007</v>
      </c>
      <c r="L22">
        <v>52.147239999999996</v>
      </c>
      <c r="M22">
        <v>0</v>
      </c>
      <c r="N22">
        <v>0</v>
      </c>
      <c r="O22">
        <v>0</v>
      </c>
      <c r="P22">
        <v>0</v>
      </c>
      <c r="Q22">
        <v>0</v>
      </c>
      <c r="R22">
        <v>589.19407000000001</v>
      </c>
      <c r="S22">
        <v>838.57938000000001</v>
      </c>
      <c r="T22">
        <v>908.25260000000003</v>
      </c>
      <c r="U22">
        <v>428.13700999999998</v>
      </c>
      <c r="V22">
        <v>421.76285000000001</v>
      </c>
      <c r="W22">
        <v>498.01875000000001</v>
      </c>
      <c r="X22">
        <v>134.37607</v>
      </c>
      <c r="Y22">
        <v>182.51392000000001</v>
      </c>
      <c r="Z22">
        <v>5334.3010100000001</v>
      </c>
      <c r="AA22">
        <v>8720.0436399999999</v>
      </c>
      <c r="AD22" s="12">
        <v>40214.478289999999</v>
      </c>
    </row>
    <row r="23" spans="1:30">
      <c r="A23" s="4"/>
      <c r="B23" s="10">
        <v>4</v>
      </c>
      <c r="C23" s="10">
        <v>8843.14</v>
      </c>
      <c r="D23">
        <v>3685.48</v>
      </c>
      <c r="E23">
        <v>2400.1842999999999</v>
      </c>
      <c r="F23">
        <v>1017.57768</v>
      </c>
      <c r="G23">
        <v>267.72372999999999</v>
      </c>
      <c r="H23">
        <v>5157.66</v>
      </c>
      <c r="I23">
        <v>885.74354000000005</v>
      </c>
      <c r="J23">
        <v>61.260739999999998</v>
      </c>
      <c r="K23">
        <v>98.236059999999995</v>
      </c>
      <c r="L23">
        <v>59.405889999999999</v>
      </c>
      <c r="M23">
        <v>0</v>
      </c>
      <c r="N23">
        <v>0</v>
      </c>
      <c r="O23">
        <v>0</v>
      </c>
      <c r="P23">
        <v>0</v>
      </c>
      <c r="Q23">
        <v>0</v>
      </c>
      <c r="R23">
        <v>590.80583000000001</v>
      </c>
      <c r="S23">
        <v>913.89706000000001</v>
      </c>
      <c r="T23">
        <v>831.37698</v>
      </c>
      <c r="U23">
        <v>419.01871999999997</v>
      </c>
      <c r="V23">
        <v>446.29039999999998</v>
      </c>
      <c r="W23">
        <v>522.19240000000002</v>
      </c>
      <c r="X23">
        <v>149.36829</v>
      </c>
      <c r="Y23">
        <v>180.05175</v>
      </c>
      <c r="Z23">
        <v>5445.1757500000003</v>
      </c>
      <c r="AA23">
        <v>8843.1333699999996</v>
      </c>
      <c r="AD23" s="12">
        <v>40817.72249</v>
      </c>
    </row>
    <row r="24" spans="1:30">
      <c r="A24" s="4"/>
      <c r="B24" s="10">
        <v>5</v>
      </c>
      <c r="C24" s="10">
        <v>8109.82</v>
      </c>
      <c r="D24">
        <v>2735.24</v>
      </c>
      <c r="E24">
        <v>1475.53449</v>
      </c>
      <c r="F24">
        <v>1009.56454</v>
      </c>
      <c r="G24">
        <v>250.14608999999999</v>
      </c>
      <c r="H24">
        <v>5374.57</v>
      </c>
      <c r="I24">
        <v>919.72153000000003</v>
      </c>
      <c r="J24">
        <v>72.510580000000004</v>
      </c>
      <c r="K24">
        <v>105.70887999999999</v>
      </c>
      <c r="L24">
        <v>65.342590000000001</v>
      </c>
      <c r="M24">
        <v>0</v>
      </c>
      <c r="N24">
        <v>0</v>
      </c>
      <c r="O24">
        <v>0</v>
      </c>
      <c r="P24">
        <v>0</v>
      </c>
      <c r="Q24">
        <v>0</v>
      </c>
      <c r="R24">
        <v>612.17197999999996</v>
      </c>
      <c r="S24">
        <v>952.63405999999998</v>
      </c>
      <c r="T24">
        <v>843.40239999999994</v>
      </c>
      <c r="U24">
        <v>470.30743000000001</v>
      </c>
      <c r="V24">
        <v>466.51706000000001</v>
      </c>
      <c r="W24">
        <v>571.59313999999995</v>
      </c>
      <c r="X24">
        <v>130.62557000000001</v>
      </c>
      <c r="Y24">
        <v>164.03540000000001</v>
      </c>
      <c r="Z24">
        <v>4521.8535599999996</v>
      </c>
      <c r="AA24">
        <v>8109.81574</v>
      </c>
      <c r="AD24" s="12">
        <v>36961.11503999999</v>
      </c>
    </row>
    <row r="25" spans="1:30">
      <c r="A25" s="4"/>
      <c r="B25" s="10">
        <v>6</v>
      </c>
      <c r="C25" s="10">
        <v>8253.1</v>
      </c>
      <c r="D25">
        <v>2679.11</v>
      </c>
      <c r="E25">
        <v>1379.6272300000001</v>
      </c>
      <c r="F25">
        <v>1054.5374300000001</v>
      </c>
      <c r="G25">
        <v>244.94386</v>
      </c>
      <c r="H25">
        <v>5573.98</v>
      </c>
      <c r="I25">
        <v>963.44079999999997</v>
      </c>
      <c r="J25">
        <v>84.39864</v>
      </c>
      <c r="K25">
        <v>119.78976</v>
      </c>
      <c r="L25">
        <v>72.508020000000002</v>
      </c>
      <c r="M25">
        <v>0</v>
      </c>
      <c r="N25">
        <v>0</v>
      </c>
      <c r="O25">
        <v>0</v>
      </c>
      <c r="P25">
        <v>0</v>
      </c>
      <c r="Q25">
        <v>0</v>
      </c>
      <c r="R25">
        <v>658.84762000000001</v>
      </c>
      <c r="S25">
        <v>946.32842000000005</v>
      </c>
      <c r="T25">
        <v>940.08031000000005</v>
      </c>
      <c r="U25">
        <v>467.22266999999999</v>
      </c>
      <c r="V25">
        <v>500.71129000000002</v>
      </c>
      <c r="W25">
        <v>557.27230999999995</v>
      </c>
      <c r="X25">
        <v>124.33425</v>
      </c>
      <c r="Y25">
        <v>139.05288999999999</v>
      </c>
      <c r="Z25">
        <v>4526.4375099999997</v>
      </c>
      <c r="AA25">
        <v>8253.0954999999994</v>
      </c>
      <c r="AD25" s="12">
        <v>37538.818509999997</v>
      </c>
    </row>
    <row r="26" spans="1:30">
      <c r="A26" s="4"/>
      <c r="B26" s="10">
        <v>7</v>
      </c>
      <c r="C26" s="10">
        <v>8342.73</v>
      </c>
      <c r="D26">
        <v>2607.08</v>
      </c>
      <c r="E26">
        <v>1304.7393400000001</v>
      </c>
      <c r="F26">
        <v>1052.30395</v>
      </c>
      <c r="G26">
        <v>250.04369</v>
      </c>
      <c r="H26">
        <v>5735.62</v>
      </c>
      <c r="I26">
        <v>1017.26349</v>
      </c>
      <c r="J26">
        <v>85.544049999999999</v>
      </c>
      <c r="K26">
        <v>134.03412</v>
      </c>
      <c r="L26">
        <v>77.619510000000005</v>
      </c>
      <c r="M26">
        <v>17.734449999999999</v>
      </c>
      <c r="N26">
        <v>0</v>
      </c>
      <c r="O26">
        <v>0</v>
      </c>
      <c r="P26">
        <v>0</v>
      </c>
      <c r="Q26">
        <v>0</v>
      </c>
      <c r="R26">
        <v>700.15069000000005</v>
      </c>
      <c r="S26">
        <v>1019.26454</v>
      </c>
      <c r="T26">
        <v>914.06821000000002</v>
      </c>
      <c r="U26">
        <v>490.38083999999998</v>
      </c>
      <c r="V26">
        <v>513.86084000000005</v>
      </c>
      <c r="W26">
        <v>637.01572999999996</v>
      </c>
      <c r="X26">
        <v>128.70090999999999</v>
      </c>
      <c r="Y26">
        <v>0</v>
      </c>
      <c r="Z26">
        <v>4418.6807900000003</v>
      </c>
      <c r="AA26">
        <v>8342.7243600000002</v>
      </c>
      <c r="AD26" s="12">
        <v>37789.559510000006</v>
      </c>
    </row>
    <row r="27" spans="1:30">
      <c r="A27" s="4"/>
      <c r="B27" s="10">
        <v>8</v>
      </c>
      <c r="C27" s="10">
        <v>8570.3700000000008</v>
      </c>
      <c r="D27">
        <v>2654.55</v>
      </c>
      <c r="E27">
        <v>1337.6542899999999</v>
      </c>
      <c r="F27">
        <v>1066.07077</v>
      </c>
      <c r="G27">
        <v>250.82787999999999</v>
      </c>
      <c r="H27">
        <v>5915.83</v>
      </c>
      <c r="I27">
        <v>1067.8863699999999</v>
      </c>
      <c r="J27">
        <v>90.130669999999995</v>
      </c>
      <c r="K27">
        <v>141.54691</v>
      </c>
      <c r="L27">
        <v>86.116479999999996</v>
      </c>
      <c r="M27">
        <v>20.360029999999998</v>
      </c>
      <c r="N27">
        <v>0</v>
      </c>
      <c r="O27">
        <v>0</v>
      </c>
      <c r="P27">
        <v>0</v>
      </c>
      <c r="Q27">
        <v>0</v>
      </c>
      <c r="R27">
        <v>678.47073999999998</v>
      </c>
      <c r="S27">
        <v>1035.8649600000001</v>
      </c>
      <c r="T27">
        <v>930.85050999999999</v>
      </c>
      <c r="U27">
        <v>507.89476000000002</v>
      </c>
      <c r="V27">
        <v>529.96632999999997</v>
      </c>
      <c r="W27">
        <v>689.66944000000001</v>
      </c>
      <c r="X27">
        <v>137.06631999999999</v>
      </c>
      <c r="Y27">
        <v>0</v>
      </c>
      <c r="Z27">
        <v>4551.3788999999997</v>
      </c>
      <c r="AA27">
        <v>8570.3764599999995</v>
      </c>
      <c r="AD27" s="12">
        <v>38832.881820000002</v>
      </c>
    </row>
    <row r="28" spans="1:30">
      <c r="A28" s="4"/>
      <c r="B28" s="10">
        <v>9</v>
      </c>
      <c r="C28" s="10">
        <v>8810.2800000000007</v>
      </c>
      <c r="D28">
        <v>2624.16</v>
      </c>
      <c r="E28">
        <v>1296.31285</v>
      </c>
      <c r="F28">
        <v>1075.1144400000001</v>
      </c>
      <c r="G28">
        <v>252.74007</v>
      </c>
      <c r="H28">
        <v>6186.11</v>
      </c>
      <c r="I28">
        <v>1073.5624700000001</v>
      </c>
      <c r="J28">
        <v>98.987570000000005</v>
      </c>
      <c r="K28">
        <v>150.90955</v>
      </c>
      <c r="L28">
        <v>91.515699999999995</v>
      </c>
      <c r="M28">
        <v>21.675719999999998</v>
      </c>
      <c r="N28">
        <v>0</v>
      </c>
      <c r="O28">
        <v>0</v>
      </c>
      <c r="P28">
        <v>0</v>
      </c>
      <c r="Q28">
        <v>0</v>
      </c>
      <c r="R28">
        <v>686.62288000000001</v>
      </c>
      <c r="S28">
        <v>1067.44676</v>
      </c>
      <c r="T28">
        <v>1071.00307</v>
      </c>
      <c r="U28">
        <v>510.92842999999999</v>
      </c>
      <c r="V28">
        <v>537.92971</v>
      </c>
      <c r="W28">
        <v>727.28489999999999</v>
      </c>
      <c r="X28">
        <v>148.24450999999999</v>
      </c>
      <c r="Y28">
        <v>0</v>
      </c>
      <c r="Z28">
        <v>4556.4893199999997</v>
      </c>
      <c r="AA28">
        <v>8810.2786300000007</v>
      </c>
      <c r="AD28" s="12">
        <v>39797.596579999998</v>
      </c>
    </row>
    <row r="29" spans="1:30">
      <c r="A29" s="4"/>
      <c r="B29" s="10">
        <v>10</v>
      </c>
      <c r="C29" s="10">
        <v>8942.82</v>
      </c>
      <c r="D29">
        <v>2681.74</v>
      </c>
      <c r="E29">
        <v>1319.01469</v>
      </c>
      <c r="F29">
        <v>1114.1931999999999</v>
      </c>
      <c r="G29">
        <v>248.53858</v>
      </c>
      <c r="H29">
        <v>6261.07</v>
      </c>
      <c r="I29">
        <v>1097.4698599999999</v>
      </c>
      <c r="J29">
        <v>104.07549</v>
      </c>
      <c r="K29">
        <v>163.52264</v>
      </c>
      <c r="L29">
        <v>104.3274</v>
      </c>
      <c r="M29">
        <v>23.622260000000001</v>
      </c>
      <c r="N29">
        <v>0</v>
      </c>
      <c r="O29">
        <v>0</v>
      </c>
      <c r="P29">
        <v>0</v>
      </c>
      <c r="Q29">
        <v>0</v>
      </c>
      <c r="R29">
        <v>683.31982000000005</v>
      </c>
      <c r="S29">
        <v>1073.0505800000001</v>
      </c>
      <c r="T29">
        <v>1115.4555399999999</v>
      </c>
      <c r="U29">
        <v>510.33472</v>
      </c>
      <c r="V29">
        <v>513.50789999999995</v>
      </c>
      <c r="W29">
        <v>716.813402</v>
      </c>
      <c r="X29">
        <v>155.57415</v>
      </c>
      <c r="Y29">
        <v>0</v>
      </c>
      <c r="Z29">
        <v>4635.4432800000004</v>
      </c>
      <c r="AA29">
        <v>8942.820232</v>
      </c>
      <c r="AD29" s="12">
        <v>40406.713743999993</v>
      </c>
    </row>
    <row r="30" spans="1:30">
      <c r="A30" s="4"/>
      <c r="B30" s="10">
        <v>11</v>
      </c>
      <c r="C30" s="10">
        <v>9149.6</v>
      </c>
      <c r="D30">
        <v>2712.12</v>
      </c>
      <c r="E30">
        <v>1344.5253600000001</v>
      </c>
      <c r="F30">
        <v>1114.6983</v>
      </c>
      <c r="G30">
        <v>252.89389</v>
      </c>
      <c r="H30">
        <v>6437.48</v>
      </c>
      <c r="I30">
        <v>1115.0130799999999</v>
      </c>
      <c r="J30">
        <v>114.04479000000001</v>
      </c>
      <c r="K30">
        <v>178.79299</v>
      </c>
      <c r="L30">
        <v>114.00642999999999</v>
      </c>
      <c r="M30">
        <v>27.449349999999999</v>
      </c>
      <c r="N30">
        <v>0</v>
      </c>
      <c r="O30">
        <v>0</v>
      </c>
      <c r="P30">
        <v>0</v>
      </c>
      <c r="Q30">
        <v>0</v>
      </c>
      <c r="R30">
        <v>689.61395000000005</v>
      </c>
      <c r="S30">
        <v>1066.6423199999999</v>
      </c>
      <c r="T30">
        <v>1126.4282700000001</v>
      </c>
      <c r="U30">
        <v>525.35799999999995</v>
      </c>
      <c r="V30">
        <v>542.14711999999997</v>
      </c>
      <c r="W30">
        <v>768.21687999999995</v>
      </c>
      <c r="X30">
        <v>169.76721000000001</v>
      </c>
      <c r="Y30">
        <v>0</v>
      </c>
      <c r="Z30">
        <v>4745.2873</v>
      </c>
      <c r="AA30">
        <v>9149.5979399999997</v>
      </c>
      <c r="AD30" s="12">
        <v>41343.683180000007</v>
      </c>
    </row>
    <row r="31" spans="1:30">
      <c r="A31" s="4"/>
      <c r="B31" s="10">
        <v>12</v>
      </c>
      <c r="C31" s="10">
        <v>9549.2099999999991</v>
      </c>
      <c r="D31">
        <v>2725.56</v>
      </c>
      <c r="E31">
        <v>1333.5338099999999</v>
      </c>
      <c r="F31">
        <v>1140.4509800000001</v>
      </c>
      <c r="G31">
        <v>251.57822999999999</v>
      </c>
      <c r="H31">
        <v>6823.67</v>
      </c>
      <c r="I31">
        <v>1146.3433199999999</v>
      </c>
      <c r="J31">
        <v>109.45926</v>
      </c>
      <c r="K31">
        <v>193.35884999999999</v>
      </c>
      <c r="L31">
        <v>143.18967000000001</v>
      </c>
      <c r="M31">
        <v>33.831699999999998</v>
      </c>
      <c r="N31">
        <v>0</v>
      </c>
      <c r="O31">
        <v>0</v>
      </c>
      <c r="P31">
        <v>0</v>
      </c>
      <c r="Q31">
        <v>0</v>
      </c>
      <c r="R31">
        <v>660.09609</v>
      </c>
      <c r="S31">
        <v>1132.88732</v>
      </c>
      <c r="T31">
        <v>1266.44515</v>
      </c>
      <c r="U31">
        <v>564.41213000000005</v>
      </c>
      <c r="V31">
        <v>578.55610000000001</v>
      </c>
      <c r="W31">
        <v>839.30879000000004</v>
      </c>
      <c r="X31">
        <v>155.76517000000001</v>
      </c>
      <c r="Y31">
        <v>0</v>
      </c>
      <c r="Z31">
        <v>4833.4181600000002</v>
      </c>
      <c r="AA31">
        <v>9549.2165700000005</v>
      </c>
      <c r="AD31" s="12">
        <v>43030.291299999997</v>
      </c>
    </row>
    <row r="32" spans="1:30">
      <c r="A32" s="1" t="s">
        <v>88</v>
      </c>
      <c r="B32" s="2"/>
      <c r="C32" s="1">
        <v>103950.60999999999</v>
      </c>
      <c r="D32" s="6">
        <v>36000.019999999997</v>
      </c>
      <c r="E32" s="6">
        <v>20147.233340000002</v>
      </c>
      <c r="F32" s="6">
        <v>12646.968229999999</v>
      </c>
      <c r="G32" s="6">
        <v>3205.8474799999995</v>
      </c>
      <c r="H32" s="6">
        <v>67950.52</v>
      </c>
      <c r="I32" s="6">
        <v>11906.404120000001</v>
      </c>
      <c r="J32" s="6">
        <v>1006.3602800000001</v>
      </c>
      <c r="K32" s="6">
        <v>1503.9723280000001</v>
      </c>
      <c r="L32" s="6">
        <v>946.97449000000006</v>
      </c>
      <c r="M32" s="6">
        <v>144.67350999999999</v>
      </c>
      <c r="N32" s="6">
        <v>0</v>
      </c>
      <c r="O32" s="6">
        <v>0</v>
      </c>
      <c r="P32" s="6">
        <v>0</v>
      </c>
      <c r="Q32" s="6">
        <v>0</v>
      </c>
      <c r="R32" s="6">
        <v>7645.4774999999991</v>
      </c>
      <c r="S32" s="6">
        <v>11566.906219999999</v>
      </c>
      <c r="T32" s="6">
        <v>11552.080809999999</v>
      </c>
      <c r="U32" s="6">
        <v>5721.9015600000002</v>
      </c>
      <c r="V32" s="6">
        <v>5828.0528999999997</v>
      </c>
      <c r="W32" s="6">
        <v>7419.4809719999994</v>
      </c>
      <c r="X32" s="6">
        <v>1691.0180500000001</v>
      </c>
      <c r="Y32" s="6">
        <v>1017.23531</v>
      </c>
      <c r="Z32" s="6">
        <v>58091.405267999988</v>
      </c>
      <c r="AA32" s="6">
        <v>103950.58709999999</v>
      </c>
      <c r="AB32" s="6"/>
      <c r="AC32" s="6"/>
      <c r="AD32" s="7">
        <v>473893.729468</v>
      </c>
    </row>
    <row r="33" spans="1:30">
      <c r="A33" s="1">
        <v>1997</v>
      </c>
      <c r="B33" s="1">
        <v>1</v>
      </c>
      <c r="C33" s="1">
        <v>9744.9699999999993</v>
      </c>
      <c r="D33" s="6">
        <v>2746.62</v>
      </c>
      <c r="E33" s="6">
        <v>1324.4738299999999</v>
      </c>
      <c r="F33" s="6">
        <v>1166.8625400000001</v>
      </c>
      <c r="G33" s="6">
        <v>255.28800000000001</v>
      </c>
      <c r="H33" s="6">
        <v>6998.34</v>
      </c>
      <c r="I33" s="6">
        <v>1179.4897699999999</v>
      </c>
      <c r="J33" s="6">
        <v>113.97150000000001</v>
      </c>
      <c r="K33" s="6">
        <v>212.2764</v>
      </c>
      <c r="L33" s="6">
        <v>157.35909000000001</v>
      </c>
      <c r="M33" s="6">
        <v>37.613979999999998</v>
      </c>
      <c r="N33" s="6">
        <v>0</v>
      </c>
      <c r="O33" s="6">
        <v>0</v>
      </c>
      <c r="P33" s="6">
        <v>0</v>
      </c>
      <c r="Q33" s="6">
        <v>0</v>
      </c>
      <c r="R33" s="6">
        <v>706.12667999999996</v>
      </c>
      <c r="S33" s="6">
        <v>1160.65499</v>
      </c>
      <c r="T33" s="6">
        <v>1196.93307</v>
      </c>
      <c r="U33" s="6">
        <v>610.63487999999995</v>
      </c>
      <c r="V33" s="6">
        <v>604.46446000000003</v>
      </c>
      <c r="W33" s="6">
        <v>859.05506000000003</v>
      </c>
      <c r="X33" s="6">
        <v>159.76881</v>
      </c>
      <c r="Y33" s="6">
        <v>0</v>
      </c>
      <c r="Z33" s="6">
        <v>4940.2377900000001</v>
      </c>
      <c r="AA33" s="6">
        <v>9744.9730600000003</v>
      </c>
      <c r="AB33" s="6"/>
      <c r="AC33" s="6"/>
      <c r="AD33" s="7">
        <v>43920.11391</v>
      </c>
    </row>
    <row r="34" spans="1:30">
      <c r="A34" s="4"/>
      <c r="B34" s="10">
        <v>2</v>
      </c>
      <c r="C34" s="10">
        <v>10348.35</v>
      </c>
      <c r="D34">
        <v>2924.75</v>
      </c>
      <c r="E34">
        <v>1409.0243599999999</v>
      </c>
      <c r="F34">
        <v>1261.98668</v>
      </c>
      <c r="G34">
        <v>253.74223000000001</v>
      </c>
      <c r="H34">
        <v>7423.6</v>
      </c>
      <c r="I34">
        <v>1205.6333500000001</v>
      </c>
      <c r="J34">
        <v>121.80519</v>
      </c>
      <c r="K34">
        <v>259.01222000000001</v>
      </c>
      <c r="L34">
        <v>158.73374000000001</v>
      </c>
      <c r="M34">
        <v>43.928759999999997</v>
      </c>
      <c r="N34">
        <v>0</v>
      </c>
      <c r="O34">
        <v>0</v>
      </c>
      <c r="P34">
        <v>0</v>
      </c>
      <c r="Q34">
        <v>0</v>
      </c>
      <c r="R34">
        <v>779.33576000000005</v>
      </c>
      <c r="S34">
        <v>1205.6035999999999</v>
      </c>
      <c r="T34">
        <v>1267.07428</v>
      </c>
      <c r="U34">
        <v>625.21883000000003</v>
      </c>
      <c r="V34">
        <v>644.16062999999997</v>
      </c>
      <c r="W34">
        <v>946.57839999999999</v>
      </c>
      <c r="X34">
        <v>166.51844</v>
      </c>
      <c r="Y34">
        <v>0</v>
      </c>
      <c r="Z34">
        <v>5244.0066699999998</v>
      </c>
      <c r="AA34">
        <v>10348.356470000001</v>
      </c>
      <c r="AD34" s="12">
        <v>46637.419609999997</v>
      </c>
    </row>
    <row r="35" spans="1:30">
      <c r="A35" s="4"/>
      <c r="B35" s="10">
        <v>3</v>
      </c>
      <c r="C35" s="10">
        <v>10739.49</v>
      </c>
      <c r="D35">
        <v>2926.92</v>
      </c>
      <c r="E35">
        <v>1346.6121599999999</v>
      </c>
      <c r="F35">
        <v>1325.36257</v>
      </c>
      <c r="G35">
        <v>254.94627</v>
      </c>
      <c r="H35">
        <v>7812.58</v>
      </c>
      <c r="I35">
        <v>1230.1497300000001</v>
      </c>
      <c r="J35">
        <v>126.16337</v>
      </c>
      <c r="K35">
        <v>273.58586000000003</v>
      </c>
      <c r="L35">
        <v>163.62862000000001</v>
      </c>
      <c r="M35">
        <v>47.448340000000002</v>
      </c>
      <c r="N35">
        <v>0</v>
      </c>
      <c r="O35">
        <v>0</v>
      </c>
      <c r="P35">
        <v>0</v>
      </c>
      <c r="Q35">
        <v>0</v>
      </c>
      <c r="R35">
        <v>812.06060000000002</v>
      </c>
      <c r="S35">
        <v>1334.31674</v>
      </c>
      <c r="T35">
        <v>1359.6852899999999</v>
      </c>
      <c r="U35">
        <v>635.81632999999999</v>
      </c>
      <c r="V35">
        <v>639.74571000000003</v>
      </c>
      <c r="W35">
        <v>1018.64375</v>
      </c>
      <c r="X35">
        <v>171.32490999999999</v>
      </c>
      <c r="Y35">
        <v>0</v>
      </c>
      <c r="Z35">
        <v>5289.1755499999999</v>
      </c>
      <c r="AA35">
        <v>10739.490250000001</v>
      </c>
      <c r="AD35" s="12">
        <v>48247.146049999996</v>
      </c>
    </row>
    <row r="36" spans="1:30">
      <c r="A36" s="4"/>
      <c r="B36" s="10">
        <v>4</v>
      </c>
      <c r="C36" s="10">
        <v>11263.42</v>
      </c>
      <c r="D36">
        <v>2971.9</v>
      </c>
      <c r="E36">
        <v>1340.5266099999999</v>
      </c>
      <c r="F36">
        <v>1357.61211</v>
      </c>
      <c r="G36">
        <v>273.76208000000003</v>
      </c>
      <c r="H36">
        <v>8291.52</v>
      </c>
      <c r="I36">
        <v>1388.60412</v>
      </c>
      <c r="J36">
        <v>140.88381999999999</v>
      </c>
      <c r="K36">
        <v>314.33339999999998</v>
      </c>
      <c r="L36">
        <v>156.69862000000001</v>
      </c>
      <c r="M36">
        <v>51.559930000000001</v>
      </c>
      <c r="N36">
        <v>0</v>
      </c>
      <c r="O36">
        <v>0</v>
      </c>
      <c r="P36">
        <v>0</v>
      </c>
      <c r="Q36">
        <v>0</v>
      </c>
      <c r="R36">
        <v>860.26905999999997</v>
      </c>
      <c r="S36">
        <v>1397.1775</v>
      </c>
      <c r="T36">
        <v>1400.67614</v>
      </c>
      <c r="U36">
        <v>685.06394</v>
      </c>
      <c r="V36">
        <v>669.47001</v>
      </c>
      <c r="W36">
        <v>1059.2158300000001</v>
      </c>
      <c r="X36">
        <v>167.57074</v>
      </c>
      <c r="Y36">
        <v>0</v>
      </c>
      <c r="Z36">
        <v>5563.4390000000003</v>
      </c>
      <c r="AA36">
        <v>11263.42391</v>
      </c>
      <c r="AD36" s="12">
        <v>50617.126819999998</v>
      </c>
    </row>
    <row r="37" spans="1:30">
      <c r="A37" s="4"/>
      <c r="B37" s="10">
        <v>5</v>
      </c>
      <c r="C37" s="10">
        <v>11724.29</v>
      </c>
      <c r="D37">
        <v>2845.72</v>
      </c>
      <c r="E37">
        <v>1233.34113</v>
      </c>
      <c r="F37">
        <v>1342.04521</v>
      </c>
      <c r="G37">
        <v>270.33084000000002</v>
      </c>
      <c r="H37">
        <v>8878.57</v>
      </c>
      <c r="I37">
        <v>1410.1905099999999</v>
      </c>
      <c r="J37">
        <v>150.54400999999999</v>
      </c>
      <c r="K37">
        <v>342.72692999999998</v>
      </c>
      <c r="L37">
        <v>166.58344</v>
      </c>
      <c r="M37">
        <v>57.117159999999998</v>
      </c>
      <c r="N37">
        <v>0</v>
      </c>
      <c r="O37">
        <v>0</v>
      </c>
      <c r="P37">
        <v>0</v>
      </c>
      <c r="Q37">
        <v>0</v>
      </c>
      <c r="R37">
        <v>953.70036000000005</v>
      </c>
      <c r="S37">
        <v>1512.56854</v>
      </c>
      <c r="T37">
        <v>1496.9959699999999</v>
      </c>
      <c r="U37">
        <v>754.65390000000002</v>
      </c>
      <c r="V37">
        <v>707.76433999999995</v>
      </c>
      <c r="W37">
        <v>1151.9071899999999</v>
      </c>
      <c r="X37">
        <v>173.82264000000001</v>
      </c>
      <c r="Y37">
        <v>0</v>
      </c>
      <c r="Z37">
        <v>5537.3387599999996</v>
      </c>
      <c r="AA37">
        <v>11724.292170000001</v>
      </c>
      <c r="AD37" s="12">
        <v>52434.503099999994</v>
      </c>
    </row>
    <row r="38" spans="1:30">
      <c r="A38" s="4"/>
      <c r="B38" s="10">
        <v>6</v>
      </c>
      <c r="C38" s="10">
        <v>12192.28</v>
      </c>
      <c r="D38">
        <v>2890.86</v>
      </c>
      <c r="E38">
        <v>1248.82269</v>
      </c>
      <c r="F38">
        <v>1359.95686</v>
      </c>
      <c r="G38">
        <v>282.07587000000001</v>
      </c>
      <c r="H38">
        <v>9301.41</v>
      </c>
      <c r="I38">
        <v>1669.75037</v>
      </c>
      <c r="J38">
        <v>174.45281</v>
      </c>
      <c r="K38">
        <v>342.51832000000002</v>
      </c>
      <c r="L38">
        <v>173.14599999999999</v>
      </c>
      <c r="M38">
        <v>62.227849999999997</v>
      </c>
      <c r="N38">
        <v>0</v>
      </c>
      <c r="O38">
        <v>0</v>
      </c>
      <c r="P38">
        <v>0</v>
      </c>
      <c r="Q38">
        <v>0</v>
      </c>
      <c r="R38">
        <v>932.06479999999999</v>
      </c>
      <c r="S38">
        <v>1500.3944200000001</v>
      </c>
      <c r="T38">
        <v>1577.2063000000001</v>
      </c>
      <c r="U38">
        <v>789.63256000000001</v>
      </c>
      <c r="V38">
        <v>739.16083000000003</v>
      </c>
      <c r="W38">
        <v>1164.4319</v>
      </c>
      <c r="X38">
        <v>176.43494000000001</v>
      </c>
      <c r="Y38">
        <v>0</v>
      </c>
      <c r="Z38">
        <v>5880.9477299999999</v>
      </c>
      <c r="AA38">
        <v>12192.276519999999</v>
      </c>
      <c r="AD38" s="12">
        <v>54650.050770000002</v>
      </c>
    </row>
    <row r="39" spans="1:30">
      <c r="A39" s="4"/>
      <c r="B39" s="10">
        <v>7</v>
      </c>
      <c r="C39" s="10">
        <v>12319.87</v>
      </c>
      <c r="D39">
        <v>2833.44</v>
      </c>
      <c r="E39">
        <v>1135.4561200000001</v>
      </c>
      <c r="F39">
        <v>1406.83473</v>
      </c>
      <c r="G39">
        <v>291.15302000000003</v>
      </c>
      <c r="H39">
        <v>9486.41</v>
      </c>
      <c r="I39">
        <v>1529.8801599999999</v>
      </c>
      <c r="J39">
        <v>193.28776999999999</v>
      </c>
      <c r="K39">
        <v>379.26074</v>
      </c>
      <c r="L39">
        <v>172.76320000000001</v>
      </c>
      <c r="M39">
        <v>67.703159999999997</v>
      </c>
      <c r="N39">
        <v>0</v>
      </c>
      <c r="O39">
        <v>0</v>
      </c>
      <c r="P39">
        <v>0</v>
      </c>
      <c r="Q39">
        <v>0</v>
      </c>
      <c r="R39">
        <v>943.01259000000005</v>
      </c>
      <c r="S39">
        <v>1610.8040900000001</v>
      </c>
      <c r="T39">
        <v>1624.9124099999999</v>
      </c>
      <c r="U39">
        <v>810.81308999999999</v>
      </c>
      <c r="V39">
        <v>796.91120000000001</v>
      </c>
      <c r="W39">
        <v>1189.20048</v>
      </c>
      <c r="X39">
        <v>167.87717000000001</v>
      </c>
      <c r="Y39">
        <v>0</v>
      </c>
      <c r="Z39">
        <v>5775.0762999999997</v>
      </c>
      <c r="AA39">
        <v>12319.869930000001</v>
      </c>
      <c r="AD39" s="12">
        <v>55054.536160000011</v>
      </c>
    </row>
    <row r="40" spans="1:30">
      <c r="A40" s="4"/>
      <c r="B40" s="10">
        <v>8</v>
      </c>
      <c r="C40" s="10">
        <v>12726.74</v>
      </c>
      <c r="D40">
        <v>2770.62</v>
      </c>
      <c r="E40">
        <v>998.64292</v>
      </c>
      <c r="F40">
        <v>1463.4900399999999</v>
      </c>
      <c r="G40">
        <v>308.48588000000001</v>
      </c>
      <c r="H40">
        <v>9956.1200000000008</v>
      </c>
      <c r="I40">
        <v>1644.8246200000001</v>
      </c>
      <c r="J40">
        <v>200.26933</v>
      </c>
      <c r="K40">
        <v>373.28973999999999</v>
      </c>
      <c r="L40">
        <v>171.61860999999999</v>
      </c>
      <c r="M40">
        <v>79.142750000000007</v>
      </c>
      <c r="N40">
        <v>0</v>
      </c>
      <c r="O40">
        <v>0</v>
      </c>
      <c r="P40">
        <v>0</v>
      </c>
      <c r="Q40">
        <v>0</v>
      </c>
      <c r="R40">
        <v>1029.1707200000001</v>
      </c>
      <c r="S40">
        <v>1556.38825</v>
      </c>
      <c r="T40">
        <v>1696.7622699999999</v>
      </c>
      <c r="U40">
        <v>871.64323999999999</v>
      </c>
      <c r="V40">
        <v>892.46392000000003</v>
      </c>
      <c r="W40">
        <v>1273.3453099999999</v>
      </c>
      <c r="X40">
        <v>167.20597000000001</v>
      </c>
      <c r="Y40">
        <v>0</v>
      </c>
      <c r="Z40">
        <v>5927.5458399999998</v>
      </c>
      <c r="AA40">
        <v>12726.743570000001</v>
      </c>
      <c r="AD40" s="12">
        <v>56834.512979999992</v>
      </c>
    </row>
    <row r="41" spans="1:30">
      <c r="A41" s="4"/>
      <c r="B41" s="10">
        <v>9</v>
      </c>
      <c r="C41" s="10">
        <v>13401.61</v>
      </c>
      <c r="D41">
        <v>2766.5</v>
      </c>
      <c r="E41">
        <v>962.73639000000003</v>
      </c>
      <c r="F41">
        <v>1489.7137499999999</v>
      </c>
      <c r="G41">
        <v>314.05473999999998</v>
      </c>
      <c r="H41">
        <v>10635.12</v>
      </c>
      <c r="I41">
        <v>1840.7483500000001</v>
      </c>
      <c r="J41">
        <v>259.15890999999999</v>
      </c>
      <c r="K41">
        <v>408.51557000000003</v>
      </c>
      <c r="L41">
        <v>182.19470000000001</v>
      </c>
      <c r="M41">
        <v>80.022199999999998</v>
      </c>
      <c r="N41">
        <v>0</v>
      </c>
      <c r="O41">
        <v>0</v>
      </c>
      <c r="P41">
        <v>0</v>
      </c>
      <c r="Q41">
        <v>0</v>
      </c>
      <c r="R41">
        <v>1103.97649</v>
      </c>
      <c r="S41">
        <v>1639.79638</v>
      </c>
      <c r="T41">
        <v>1703.8715199999999</v>
      </c>
      <c r="U41">
        <v>939.75738999999999</v>
      </c>
      <c r="V41">
        <v>916.96013000000005</v>
      </c>
      <c r="W41">
        <v>1366.0491400000001</v>
      </c>
      <c r="X41">
        <v>194.06045</v>
      </c>
      <c r="Y41">
        <v>0</v>
      </c>
      <c r="Z41">
        <v>6206.8115799999996</v>
      </c>
      <c r="AA41">
        <v>13401.616110000001</v>
      </c>
      <c r="AD41" s="12">
        <v>59813.273799999995</v>
      </c>
    </row>
    <row r="42" spans="1:30">
      <c r="A42" s="4"/>
      <c r="B42" s="10">
        <v>10</v>
      </c>
      <c r="C42" s="10">
        <v>13336.05</v>
      </c>
      <c r="D42">
        <v>2569.9299999999998</v>
      </c>
      <c r="E42">
        <v>727.80655000000002</v>
      </c>
      <c r="F42">
        <v>1509.73226</v>
      </c>
      <c r="G42">
        <v>332.39449999999999</v>
      </c>
      <c r="H42">
        <v>10766.13</v>
      </c>
      <c r="I42">
        <v>1674.59593</v>
      </c>
      <c r="J42">
        <v>287.209</v>
      </c>
      <c r="K42">
        <v>450.23730999999998</v>
      </c>
      <c r="L42">
        <v>206.42273</v>
      </c>
      <c r="M42">
        <v>92.845460000000003</v>
      </c>
      <c r="N42">
        <v>0</v>
      </c>
      <c r="O42">
        <v>0</v>
      </c>
      <c r="P42">
        <v>0</v>
      </c>
      <c r="Q42">
        <v>0</v>
      </c>
      <c r="R42">
        <v>1264.2661900000001</v>
      </c>
      <c r="S42">
        <v>1625.0479700000001</v>
      </c>
      <c r="T42">
        <v>1674.9436700000001</v>
      </c>
      <c r="U42">
        <v>1003.28918</v>
      </c>
      <c r="V42">
        <v>914.56868999999995</v>
      </c>
      <c r="W42">
        <v>1380.86203</v>
      </c>
      <c r="X42">
        <v>191.82803999999999</v>
      </c>
      <c r="Y42">
        <v>0</v>
      </c>
      <c r="Z42">
        <v>5894.0087400000002</v>
      </c>
      <c r="AA42">
        <v>13336.049510000001</v>
      </c>
      <c r="AD42" s="12">
        <v>59238.21776</v>
      </c>
    </row>
    <row r="43" spans="1:30">
      <c r="A43" s="4"/>
      <c r="B43" s="10">
        <v>11</v>
      </c>
      <c r="C43" s="10">
        <v>14108.73</v>
      </c>
      <c r="D43">
        <v>2319.63</v>
      </c>
      <c r="E43">
        <v>410.49292000000003</v>
      </c>
      <c r="F43">
        <v>1561.6491100000001</v>
      </c>
      <c r="G43">
        <v>347.49360000000001</v>
      </c>
      <c r="H43">
        <v>11789.08</v>
      </c>
      <c r="I43">
        <v>1682.3967399999999</v>
      </c>
      <c r="J43">
        <v>417.01683000000003</v>
      </c>
      <c r="K43">
        <v>777.79281000000003</v>
      </c>
      <c r="L43">
        <v>205.39894000000001</v>
      </c>
      <c r="M43">
        <v>109.22995</v>
      </c>
      <c r="N43">
        <v>0</v>
      </c>
      <c r="O43">
        <v>0</v>
      </c>
      <c r="P43">
        <v>0</v>
      </c>
      <c r="Q43">
        <v>0</v>
      </c>
      <c r="R43">
        <v>1359.25287</v>
      </c>
      <c r="S43">
        <v>1778.8621000000001</v>
      </c>
      <c r="T43">
        <v>1773.13832</v>
      </c>
      <c r="U43">
        <v>1008.53287</v>
      </c>
      <c r="V43">
        <v>960.53498999999999</v>
      </c>
      <c r="W43">
        <v>1516.9045000000001</v>
      </c>
      <c r="X43">
        <v>200.02887999999999</v>
      </c>
      <c r="Y43">
        <v>0</v>
      </c>
      <c r="Z43">
        <v>6049.6189999999997</v>
      </c>
      <c r="AA43">
        <v>14108.72543</v>
      </c>
      <c r="AD43" s="12">
        <v>62484.509859999991</v>
      </c>
    </row>
    <row r="44" spans="1:30">
      <c r="A44" s="4"/>
      <c r="B44" s="10">
        <v>12</v>
      </c>
      <c r="C44" s="10">
        <v>14002.88</v>
      </c>
      <c r="D44">
        <v>1882.73</v>
      </c>
      <c r="E44">
        <v>0</v>
      </c>
      <c r="F44">
        <v>1571.3740399999999</v>
      </c>
      <c r="G44">
        <v>311.36257999999998</v>
      </c>
      <c r="H44">
        <v>12120.14</v>
      </c>
      <c r="I44">
        <v>1861.4776099999999</v>
      </c>
      <c r="J44">
        <v>410.03971999999999</v>
      </c>
      <c r="K44">
        <v>679.28006000000005</v>
      </c>
      <c r="L44">
        <v>210.00695999999999</v>
      </c>
      <c r="M44">
        <v>123.47839</v>
      </c>
      <c r="N44">
        <v>0</v>
      </c>
      <c r="O44">
        <v>0</v>
      </c>
      <c r="P44">
        <v>0</v>
      </c>
      <c r="Q44">
        <v>0</v>
      </c>
      <c r="R44">
        <v>1367.19955</v>
      </c>
      <c r="S44">
        <v>1802.43724</v>
      </c>
      <c r="T44">
        <v>1812.2711200000001</v>
      </c>
      <c r="U44">
        <v>1057.49956</v>
      </c>
      <c r="V44">
        <v>987.07464000000004</v>
      </c>
      <c r="W44">
        <v>1608.27187</v>
      </c>
      <c r="X44">
        <v>201.09958</v>
      </c>
      <c r="Y44">
        <v>0</v>
      </c>
      <c r="Z44">
        <v>5735.1468999999997</v>
      </c>
      <c r="AA44">
        <v>14002.87292</v>
      </c>
      <c r="AD44" s="12">
        <v>61746.642739999981</v>
      </c>
    </row>
    <row r="45" spans="1:30">
      <c r="A45" s="1" t="s">
        <v>89</v>
      </c>
      <c r="B45" s="2"/>
      <c r="C45" s="1">
        <v>145908.68000000002</v>
      </c>
      <c r="D45" s="6">
        <v>32449.62</v>
      </c>
      <c r="E45" s="6">
        <v>12137.935680000001</v>
      </c>
      <c r="F45" s="6">
        <v>16816.619900000002</v>
      </c>
      <c r="G45" s="6">
        <v>3495.08961</v>
      </c>
      <c r="H45" s="6">
        <v>113459.02</v>
      </c>
      <c r="I45" s="6">
        <v>18317.741259999995</v>
      </c>
      <c r="J45" s="6">
        <v>2594.8022599999995</v>
      </c>
      <c r="K45" s="6">
        <v>4812.8293600000006</v>
      </c>
      <c r="L45" s="6">
        <v>2124.55465</v>
      </c>
      <c r="M45" s="6">
        <v>852.31793000000005</v>
      </c>
      <c r="N45" s="6">
        <v>0</v>
      </c>
      <c r="O45" s="6">
        <v>0</v>
      </c>
      <c r="P45" s="6">
        <v>0</v>
      </c>
      <c r="Q45" s="6">
        <v>0</v>
      </c>
      <c r="R45" s="6">
        <v>12110.435670000001</v>
      </c>
      <c r="S45" s="6">
        <v>18124.051820000001</v>
      </c>
      <c r="T45" s="6">
        <v>18584.470360000003</v>
      </c>
      <c r="U45" s="6">
        <v>9792.555769999999</v>
      </c>
      <c r="V45" s="6">
        <v>9473.2795500000011</v>
      </c>
      <c r="W45" s="6">
        <v>14534.465460000003</v>
      </c>
      <c r="X45" s="6">
        <v>2137.5405699999997</v>
      </c>
      <c r="Y45" s="6">
        <v>0</v>
      </c>
      <c r="Z45" s="6">
        <v>68043.353860000003</v>
      </c>
      <c r="AA45" s="6">
        <v>145908.68985</v>
      </c>
      <c r="AB45" s="6"/>
      <c r="AC45" s="6"/>
      <c r="AD45" s="7">
        <v>651678.05355999991</v>
      </c>
    </row>
    <row r="46" spans="1:30">
      <c r="A46" s="1">
        <v>1998</v>
      </c>
      <c r="B46" s="1">
        <v>1</v>
      </c>
      <c r="C46" s="1">
        <v>14759.99</v>
      </c>
      <c r="D46" s="6">
        <v>2124.69</v>
      </c>
      <c r="E46" s="6">
        <v>168.21243999999999</v>
      </c>
      <c r="F46" s="6">
        <v>1632.82761</v>
      </c>
      <c r="G46" s="6">
        <v>323.64834999999999</v>
      </c>
      <c r="H46" s="6">
        <v>12635.31</v>
      </c>
      <c r="I46" s="6">
        <v>1812.86842</v>
      </c>
      <c r="J46" s="6">
        <v>426.64177999999998</v>
      </c>
      <c r="K46" s="6">
        <v>741.06664999999998</v>
      </c>
      <c r="L46" s="6">
        <v>221.02243000000001</v>
      </c>
      <c r="M46" s="6">
        <v>129.43572</v>
      </c>
      <c r="N46" s="6">
        <v>0</v>
      </c>
      <c r="O46" s="6">
        <v>0</v>
      </c>
      <c r="P46" s="6">
        <v>0</v>
      </c>
      <c r="Q46" s="6">
        <v>0</v>
      </c>
      <c r="R46" s="6">
        <v>1443.14636</v>
      </c>
      <c r="S46" s="6">
        <v>1977.74209</v>
      </c>
      <c r="T46" s="6">
        <v>1827.0384799999999</v>
      </c>
      <c r="U46" s="6">
        <v>1096.4124200000001</v>
      </c>
      <c r="V46" s="6">
        <v>1110.96973</v>
      </c>
      <c r="W46" s="6">
        <v>1627.05798</v>
      </c>
      <c r="X46" s="6">
        <v>221.90167</v>
      </c>
      <c r="Y46" s="6">
        <v>0</v>
      </c>
      <c r="Z46" s="6">
        <v>6140.9305899999999</v>
      </c>
      <c r="AA46" s="6">
        <v>14759.992130000001</v>
      </c>
      <c r="AB46" s="6"/>
      <c r="AC46" s="6"/>
      <c r="AD46" s="7">
        <v>65180.904849999992</v>
      </c>
    </row>
    <row r="47" spans="1:30">
      <c r="A47" s="4"/>
      <c r="B47" s="10">
        <v>2</v>
      </c>
      <c r="C47" s="10">
        <v>15290.13</v>
      </c>
      <c r="D47">
        <v>2149.15</v>
      </c>
      <c r="E47">
        <v>153.79132000000001</v>
      </c>
      <c r="F47">
        <v>1681.08104</v>
      </c>
      <c r="G47">
        <v>314.27656000000002</v>
      </c>
      <c r="H47">
        <v>13140.98</v>
      </c>
      <c r="I47">
        <v>1844.6069399999999</v>
      </c>
      <c r="J47">
        <v>455.29147</v>
      </c>
      <c r="K47">
        <v>840.53540999999996</v>
      </c>
      <c r="L47">
        <v>213.66068999999999</v>
      </c>
      <c r="M47">
        <v>135.29615000000001</v>
      </c>
      <c r="N47">
        <v>0</v>
      </c>
      <c r="O47">
        <v>0</v>
      </c>
      <c r="P47">
        <v>0</v>
      </c>
      <c r="Q47">
        <v>0</v>
      </c>
      <c r="R47">
        <v>1503.8031699999999</v>
      </c>
      <c r="S47">
        <v>1952.5589</v>
      </c>
      <c r="T47">
        <v>1889.2397100000001</v>
      </c>
      <c r="U47">
        <v>1172.2943700000001</v>
      </c>
      <c r="V47">
        <v>1163.4881600000001</v>
      </c>
      <c r="W47">
        <v>1731.99369</v>
      </c>
      <c r="X47">
        <v>238.21385000000001</v>
      </c>
      <c r="Y47">
        <v>0</v>
      </c>
      <c r="Z47">
        <v>6371.2894299999998</v>
      </c>
      <c r="AA47">
        <v>15290.131429999999</v>
      </c>
      <c r="AD47" s="12">
        <v>67531.812290000002</v>
      </c>
    </row>
    <row r="48" spans="1:30">
      <c r="A48" s="4"/>
      <c r="B48" s="10">
        <v>3</v>
      </c>
      <c r="C48" s="10">
        <v>15332.89</v>
      </c>
      <c r="D48">
        <v>2157.1</v>
      </c>
      <c r="E48">
        <v>155.16378</v>
      </c>
      <c r="F48">
        <v>1681.51522</v>
      </c>
      <c r="G48">
        <v>320.41915999999998</v>
      </c>
      <c r="H48">
        <v>13175.79</v>
      </c>
      <c r="I48">
        <v>1706.88238</v>
      </c>
      <c r="J48">
        <v>494.98070000000001</v>
      </c>
      <c r="K48">
        <v>883.97816999999998</v>
      </c>
      <c r="L48">
        <v>212.9091</v>
      </c>
      <c r="M48">
        <v>142.35741999999999</v>
      </c>
      <c r="N48">
        <v>0</v>
      </c>
      <c r="O48">
        <v>0</v>
      </c>
      <c r="P48">
        <v>0</v>
      </c>
      <c r="Q48">
        <v>0</v>
      </c>
      <c r="R48">
        <v>1522.7801400000001</v>
      </c>
      <c r="S48">
        <v>1939.55359</v>
      </c>
      <c r="T48">
        <v>1886.0039400000001</v>
      </c>
      <c r="U48">
        <v>1157.8083300000001</v>
      </c>
      <c r="V48">
        <v>1180.2026499999999</v>
      </c>
      <c r="W48">
        <v>1792.6701</v>
      </c>
      <c r="X48">
        <v>255.66523000000001</v>
      </c>
      <c r="Y48">
        <v>0</v>
      </c>
      <c r="Z48">
        <v>6326.1840099999999</v>
      </c>
      <c r="AA48">
        <v>15332.88991</v>
      </c>
      <c r="AD48" s="12">
        <v>67657.743830000007</v>
      </c>
    </row>
    <row r="49" spans="1:30">
      <c r="A49" s="4"/>
      <c r="B49" s="10">
        <v>4</v>
      </c>
      <c r="C49" s="10">
        <v>15851.9</v>
      </c>
      <c r="D49">
        <v>2174.0700000000002</v>
      </c>
      <c r="E49">
        <v>126.17872</v>
      </c>
      <c r="F49">
        <v>1709.3436899999999</v>
      </c>
      <c r="G49">
        <v>338.55284</v>
      </c>
      <c r="H49">
        <v>13677.83</v>
      </c>
      <c r="I49">
        <v>1829.15364</v>
      </c>
      <c r="J49">
        <v>538.84397000000001</v>
      </c>
      <c r="K49">
        <v>885.98746000000006</v>
      </c>
      <c r="L49">
        <v>212.54973000000001</v>
      </c>
      <c r="M49">
        <v>146.77770000000001</v>
      </c>
      <c r="N49">
        <v>0</v>
      </c>
      <c r="O49">
        <v>0</v>
      </c>
      <c r="P49">
        <v>0</v>
      </c>
      <c r="Q49">
        <v>0</v>
      </c>
      <c r="R49">
        <v>1598.5254</v>
      </c>
      <c r="S49">
        <v>1970.22153</v>
      </c>
      <c r="T49">
        <v>1983.5698400000001</v>
      </c>
      <c r="U49">
        <v>1195.4678799999999</v>
      </c>
      <c r="V49">
        <v>1276.8382999999999</v>
      </c>
      <c r="W49">
        <v>1741.8112799999999</v>
      </c>
      <c r="X49">
        <v>298.07796000000002</v>
      </c>
      <c r="Y49">
        <v>0</v>
      </c>
      <c r="Z49">
        <v>6610.9103100000002</v>
      </c>
      <c r="AA49">
        <v>15851.899939999999</v>
      </c>
      <c r="AD49" s="12">
        <v>70018.510190000001</v>
      </c>
    </row>
    <row r="50" spans="1:30">
      <c r="A50" s="4"/>
      <c r="B50" s="10">
        <v>5</v>
      </c>
      <c r="C50" s="10">
        <v>15873.79</v>
      </c>
      <c r="D50">
        <v>2130.79</v>
      </c>
      <c r="E50">
        <v>112.56675</v>
      </c>
      <c r="F50">
        <v>1674.43524</v>
      </c>
      <c r="G50">
        <v>343.77919000000003</v>
      </c>
      <c r="H50">
        <v>13743</v>
      </c>
      <c r="I50">
        <v>1752.3970999999999</v>
      </c>
      <c r="J50">
        <v>551.82410000000004</v>
      </c>
      <c r="K50">
        <v>941.01980000000003</v>
      </c>
      <c r="L50">
        <v>223.0881</v>
      </c>
      <c r="M50">
        <v>152.35319000000001</v>
      </c>
      <c r="N50">
        <v>0</v>
      </c>
      <c r="O50">
        <v>0</v>
      </c>
      <c r="P50">
        <v>0</v>
      </c>
      <c r="Q50">
        <v>0</v>
      </c>
      <c r="R50">
        <v>1771.4134100000001</v>
      </c>
      <c r="S50">
        <v>1895.30728</v>
      </c>
      <c r="T50">
        <v>1964.6514500000001</v>
      </c>
      <c r="U50">
        <v>1195.38401</v>
      </c>
      <c r="V50">
        <v>1330.5239999999999</v>
      </c>
      <c r="W50">
        <v>1672.7193299999999</v>
      </c>
      <c r="X50">
        <v>292.32636000000002</v>
      </c>
      <c r="Y50">
        <v>0</v>
      </c>
      <c r="Z50">
        <v>6599.4016300000003</v>
      </c>
      <c r="AA50">
        <v>15873.78931</v>
      </c>
      <c r="AD50" s="12">
        <v>70094.56025000001</v>
      </c>
    </row>
    <row r="51" spans="1:30">
      <c r="A51" s="4"/>
      <c r="B51" s="10">
        <v>6</v>
      </c>
      <c r="C51" s="10">
        <v>15645.63</v>
      </c>
      <c r="D51">
        <v>2033.02</v>
      </c>
      <c r="E51">
        <v>43.034410000000001</v>
      </c>
      <c r="F51">
        <v>1651.0467000000001</v>
      </c>
      <c r="G51">
        <v>338.94418999999999</v>
      </c>
      <c r="H51">
        <v>13612.6</v>
      </c>
      <c r="I51">
        <v>1598.0127600000001</v>
      </c>
      <c r="J51">
        <v>584.32258999999999</v>
      </c>
      <c r="K51">
        <v>997.63274000000001</v>
      </c>
      <c r="L51">
        <v>222.57905</v>
      </c>
      <c r="M51">
        <v>163.20661000000001</v>
      </c>
      <c r="N51">
        <v>0</v>
      </c>
      <c r="O51">
        <v>0</v>
      </c>
      <c r="P51">
        <v>0</v>
      </c>
      <c r="Q51">
        <v>0</v>
      </c>
      <c r="R51">
        <v>1685.48741</v>
      </c>
      <c r="S51">
        <v>1867.1832899999999</v>
      </c>
      <c r="T51">
        <v>1895.1685</v>
      </c>
      <c r="U51">
        <v>1253.80135</v>
      </c>
      <c r="V51">
        <v>1365.90644</v>
      </c>
      <c r="W51">
        <v>1661.319</v>
      </c>
      <c r="X51">
        <v>317.97906999999998</v>
      </c>
      <c r="Y51">
        <v>0</v>
      </c>
      <c r="Z51">
        <v>6475.7629200000001</v>
      </c>
      <c r="AA51">
        <v>15645.624110000001</v>
      </c>
      <c r="AD51" s="12">
        <v>69058.261140000002</v>
      </c>
    </row>
    <row r="52" spans="1:30">
      <c r="A52" s="4"/>
      <c r="B52" s="10">
        <v>7</v>
      </c>
      <c r="C52" s="10">
        <v>15995.74</v>
      </c>
      <c r="D52">
        <v>2103.0700000000002</v>
      </c>
      <c r="E52">
        <v>43.034410000000001</v>
      </c>
      <c r="F52">
        <v>1707.72435</v>
      </c>
      <c r="G52">
        <v>352.32357000000002</v>
      </c>
      <c r="H52">
        <v>13892.65</v>
      </c>
      <c r="I52">
        <v>1539.1120000000001</v>
      </c>
      <c r="J52">
        <v>610.94100000000003</v>
      </c>
      <c r="K52">
        <v>1067.83761</v>
      </c>
      <c r="L52">
        <v>225.29734999999999</v>
      </c>
      <c r="M52">
        <v>174.25853000000001</v>
      </c>
      <c r="N52">
        <v>0</v>
      </c>
      <c r="O52">
        <v>0</v>
      </c>
      <c r="P52">
        <v>0</v>
      </c>
      <c r="Q52">
        <v>0</v>
      </c>
      <c r="R52">
        <v>1713.5688700000001</v>
      </c>
      <c r="S52">
        <v>1924.15464</v>
      </c>
      <c r="T52">
        <v>1860.4036699999999</v>
      </c>
      <c r="U52">
        <v>1297.4843000000001</v>
      </c>
      <c r="V52">
        <v>1401.19192</v>
      </c>
      <c r="W52">
        <v>1743.23171</v>
      </c>
      <c r="X52">
        <v>335.17991999999998</v>
      </c>
      <c r="Y52">
        <v>0</v>
      </c>
      <c r="Z52">
        <v>6620.6623099999997</v>
      </c>
      <c r="AA52">
        <v>15995.743850000001</v>
      </c>
      <c r="AD52" s="12">
        <v>70603.610010000004</v>
      </c>
    </row>
    <row r="53" spans="1:30">
      <c r="A53" s="4"/>
      <c r="B53" s="10">
        <v>8</v>
      </c>
      <c r="C53" s="10">
        <v>16323</v>
      </c>
      <c r="D53">
        <v>2109</v>
      </c>
      <c r="E53">
        <v>0</v>
      </c>
      <c r="F53">
        <v>1768</v>
      </c>
      <c r="G53">
        <v>341</v>
      </c>
      <c r="H53">
        <v>14214</v>
      </c>
      <c r="I53">
        <v>1577</v>
      </c>
      <c r="J53">
        <v>647</v>
      </c>
      <c r="K53">
        <v>1017</v>
      </c>
      <c r="L53">
        <v>226</v>
      </c>
      <c r="M53">
        <v>180</v>
      </c>
      <c r="N53">
        <v>0</v>
      </c>
      <c r="O53">
        <v>0</v>
      </c>
      <c r="P53">
        <v>0</v>
      </c>
      <c r="Q53">
        <v>0</v>
      </c>
      <c r="R53">
        <v>1768</v>
      </c>
      <c r="S53">
        <v>2063</v>
      </c>
      <c r="T53">
        <v>1845</v>
      </c>
      <c r="U53">
        <v>1332</v>
      </c>
      <c r="V53">
        <v>1468</v>
      </c>
      <c r="W53">
        <v>1733</v>
      </c>
      <c r="X53">
        <v>358</v>
      </c>
      <c r="Y53">
        <v>0</v>
      </c>
      <c r="Z53">
        <v>6709</v>
      </c>
      <c r="AA53">
        <v>16323</v>
      </c>
      <c r="AD53" s="12">
        <v>72001</v>
      </c>
    </row>
    <row r="54" spans="1:30">
      <c r="A54" s="4"/>
      <c r="B54" s="10">
        <v>9</v>
      </c>
      <c r="C54" s="10">
        <v>16625</v>
      </c>
      <c r="D54">
        <v>2142</v>
      </c>
      <c r="E54">
        <v>0</v>
      </c>
      <c r="F54">
        <v>1814</v>
      </c>
      <c r="G54">
        <v>328</v>
      </c>
      <c r="H54">
        <v>14483</v>
      </c>
      <c r="I54">
        <v>1579</v>
      </c>
      <c r="J54">
        <v>651</v>
      </c>
      <c r="K54">
        <v>1089</v>
      </c>
      <c r="L54">
        <v>228</v>
      </c>
      <c r="M54">
        <v>186</v>
      </c>
      <c r="N54">
        <v>0</v>
      </c>
      <c r="O54">
        <v>0</v>
      </c>
      <c r="P54">
        <v>0</v>
      </c>
      <c r="Q54">
        <v>0</v>
      </c>
      <c r="R54">
        <v>1837</v>
      </c>
      <c r="S54">
        <v>2026</v>
      </c>
      <c r="T54">
        <v>1894</v>
      </c>
      <c r="U54">
        <v>1355</v>
      </c>
      <c r="V54">
        <v>1518</v>
      </c>
      <c r="W54">
        <v>1734</v>
      </c>
      <c r="X54">
        <v>386</v>
      </c>
      <c r="Y54">
        <v>0</v>
      </c>
      <c r="Z54">
        <v>6900</v>
      </c>
      <c r="AA54">
        <v>16625</v>
      </c>
      <c r="AD54" s="12">
        <v>73400</v>
      </c>
    </row>
    <row r="55" spans="1:30">
      <c r="A55" s="4"/>
      <c r="B55" s="10">
        <v>10</v>
      </c>
      <c r="C55" s="10">
        <v>16959</v>
      </c>
      <c r="D55">
        <v>2158</v>
      </c>
      <c r="E55">
        <v>0</v>
      </c>
      <c r="F55">
        <v>1869</v>
      </c>
      <c r="G55">
        <v>289</v>
      </c>
      <c r="H55">
        <v>14801</v>
      </c>
      <c r="I55">
        <v>1622</v>
      </c>
      <c r="J55">
        <v>690</v>
      </c>
      <c r="K55">
        <v>1156</v>
      </c>
      <c r="L55">
        <v>234</v>
      </c>
      <c r="M55">
        <v>197</v>
      </c>
      <c r="N55">
        <v>0</v>
      </c>
      <c r="O55">
        <v>0</v>
      </c>
      <c r="P55">
        <v>0</v>
      </c>
      <c r="Q55">
        <v>0</v>
      </c>
      <c r="R55">
        <v>1843</v>
      </c>
      <c r="S55">
        <v>2019</v>
      </c>
      <c r="T55">
        <v>1823</v>
      </c>
      <c r="U55">
        <v>1396</v>
      </c>
      <c r="V55">
        <v>1590</v>
      </c>
      <c r="W55">
        <v>1826</v>
      </c>
      <c r="X55">
        <v>405</v>
      </c>
      <c r="Y55">
        <v>0</v>
      </c>
      <c r="Z55">
        <v>7128</v>
      </c>
      <c r="AA55">
        <v>16959</v>
      </c>
      <c r="AD55" s="12">
        <v>74964</v>
      </c>
    </row>
    <row r="56" spans="1:30">
      <c r="A56" s="4"/>
      <c r="B56" s="10">
        <v>11</v>
      </c>
      <c r="C56" s="10">
        <v>17212</v>
      </c>
      <c r="D56">
        <v>2264</v>
      </c>
      <c r="E56">
        <v>0</v>
      </c>
      <c r="F56">
        <v>1952</v>
      </c>
      <c r="G56">
        <v>312</v>
      </c>
      <c r="H56">
        <v>14948</v>
      </c>
      <c r="I56">
        <v>1588</v>
      </c>
      <c r="J56">
        <v>681</v>
      </c>
      <c r="K56">
        <v>1117</v>
      </c>
      <c r="L56">
        <v>250</v>
      </c>
      <c r="M56">
        <v>201</v>
      </c>
      <c r="N56">
        <v>0</v>
      </c>
      <c r="O56">
        <v>0</v>
      </c>
      <c r="P56">
        <v>0</v>
      </c>
      <c r="Q56">
        <v>0</v>
      </c>
      <c r="R56">
        <v>1933</v>
      </c>
      <c r="S56">
        <v>2049</v>
      </c>
      <c r="T56">
        <v>1814</v>
      </c>
      <c r="U56">
        <v>1414</v>
      </c>
      <c r="V56">
        <v>1636</v>
      </c>
      <c r="W56">
        <v>1812</v>
      </c>
      <c r="X56">
        <v>453</v>
      </c>
      <c r="Y56">
        <v>0</v>
      </c>
      <c r="Z56">
        <v>7259</v>
      </c>
      <c r="AA56">
        <v>17212</v>
      </c>
      <c r="AD56" s="12">
        <v>76107</v>
      </c>
    </row>
    <row r="57" spans="1:30">
      <c r="A57" s="4"/>
      <c r="B57" s="10">
        <v>12</v>
      </c>
      <c r="C57" s="10">
        <v>17618</v>
      </c>
      <c r="D57">
        <v>2282</v>
      </c>
      <c r="E57">
        <v>0</v>
      </c>
      <c r="F57">
        <v>1973</v>
      </c>
      <c r="G57">
        <v>309</v>
      </c>
      <c r="H57">
        <v>15336</v>
      </c>
      <c r="I57">
        <v>1618</v>
      </c>
      <c r="J57">
        <v>653</v>
      </c>
      <c r="K57">
        <v>1161</v>
      </c>
      <c r="L57">
        <v>242</v>
      </c>
      <c r="M57">
        <v>216</v>
      </c>
      <c r="N57">
        <v>0</v>
      </c>
      <c r="O57">
        <v>0</v>
      </c>
      <c r="P57">
        <v>0</v>
      </c>
      <c r="Q57">
        <v>0</v>
      </c>
      <c r="R57">
        <v>1970</v>
      </c>
      <c r="S57">
        <v>2033</v>
      </c>
      <c r="T57">
        <v>1881</v>
      </c>
      <c r="U57">
        <v>1470</v>
      </c>
      <c r="V57">
        <v>1771</v>
      </c>
      <c r="W57">
        <v>1846</v>
      </c>
      <c r="X57">
        <v>475</v>
      </c>
      <c r="Y57">
        <v>0</v>
      </c>
      <c r="Z57">
        <v>7523</v>
      </c>
      <c r="AA57">
        <v>17618</v>
      </c>
      <c r="AD57" s="12">
        <v>77995</v>
      </c>
    </row>
    <row r="58" spans="1:30">
      <c r="A58" s="1" t="s">
        <v>90</v>
      </c>
      <c r="B58" s="2"/>
      <c r="C58" s="1">
        <v>193487.07</v>
      </c>
      <c r="D58" s="6">
        <v>25826.89</v>
      </c>
      <c r="E58" s="6">
        <v>801.98182999999995</v>
      </c>
      <c r="F58" s="6">
        <v>21113.973850000002</v>
      </c>
      <c r="G58" s="6">
        <v>3910.9438599999999</v>
      </c>
      <c r="H58" s="6">
        <v>167660.16</v>
      </c>
      <c r="I58" s="6">
        <v>20067.033240000001</v>
      </c>
      <c r="J58" s="6">
        <v>6984.8456099999994</v>
      </c>
      <c r="K58" s="6">
        <v>11898.057839999999</v>
      </c>
      <c r="L58" s="6">
        <v>2711.1064500000002</v>
      </c>
      <c r="M58" s="6">
        <v>2023.68532</v>
      </c>
      <c r="N58" s="6">
        <v>0</v>
      </c>
      <c r="O58" s="6">
        <v>0</v>
      </c>
      <c r="P58" s="6">
        <v>0</v>
      </c>
      <c r="Q58" s="6">
        <v>0</v>
      </c>
      <c r="R58" s="6">
        <v>20589.724760000001</v>
      </c>
      <c r="S58" s="6">
        <v>23716.721320000001</v>
      </c>
      <c r="T58" s="6">
        <v>22563.07559</v>
      </c>
      <c r="U58" s="6">
        <v>15335.65266</v>
      </c>
      <c r="V58" s="6">
        <v>16812.121200000001</v>
      </c>
      <c r="W58" s="6">
        <v>20921.803090000001</v>
      </c>
      <c r="X58" s="6">
        <v>4036.3440599999999</v>
      </c>
      <c r="Y58" s="6">
        <v>0</v>
      </c>
      <c r="Z58" s="6">
        <v>80664.141199999998</v>
      </c>
      <c r="AA58" s="6">
        <v>193487.07068</v>
      </c>
      <c r="AB58" s="6"/>
      <c r="AC58" s="6"/>
      <c r="AD58" s="7">
        <v>854612.40256000008</v>
      </c>
    </row>
    <row r="59" spans="1:30">
      <c r="A59" s="1">
        <v>1999</v>
      </c>
      <c r="B59" s="1">
        <v>1</v>
      </c>
      <c r="C59" s="1">
        <v>18845</v>
      </c>
      <c r="D59" s="6">
        <v>2504</v>
      </c>
      <c r="E59" s="6">
        <v>0</v>
      </c>
      <c r="F59" s="6">
        <v>2193</v>
      </c>
      <c r="G59" s="6">
        <v>311</v>
      </c>
      <c r="H59" s="6">
        <v>16341</v>
      </c>
      <c r="I59" s="6">
        <v>1757</v>
      </c>
      <c r="J59" s="6">
        <v>717</v>
      </c>
      <c r="K59" s="6">
        <v>1237</v>
      </c>
      <c r="L59" s="6">
        <v>262</v>
      </c>
      <c r="M59" s="6">
        <v>231</v>
      </c>
      <c r="N59" s="6">
        <v>0</v>
      </c>
      <c r="O59" s="6">
        <v>0</v>
      </c>
      <c r="P59" s="6">
        <v>0</v>
      </c>
      <c r="Q59" s="6">
        <v>0</v>
      </c>
      <c r="R59" s="6">
        <v>2080</v>
      </c>
      <c r="S59" s="6">
        <v>2163</v>
      </c>
      <c r="T59" s="6">
        <v>1858</v>
      </c>
      <c r="U59" s="6">
        <v>1539</v>
      </c>
      <c r="V59" s="6">
        <v>1924</v>
      </c>
      <c r="W59" s="6">
        <v>2020</v>
      </c>
      <c r="X59" s="6">
        <v>553</v>
      </c>
      <c r="Y59" s="6">
        <v>0</v>
      </c>
      <c r="Z59" s="6">
        <v>8206</v>
      </c>
      <c r="AA59" s="6">
        <v>18845</v>
      </c>
      <c r="AB59" s="6"/>
      <c r="AC59" s="6"/>
      <c r="AD59" s="7">
        <v>83586</v>
      </c>
    </row>
    <row r="60" spans="1:30">
      <c r="A60" s="4"/>
      <c r="B60" s="10">
        <v>2</v>
      </c>
      <c r="C60" s="10">
        <v>19501</v>
      </c>
      <c r="D60">
        <v>315</v>
      </c>
      <c r="E60">
        <v>0</v>
      </c>
      <c r="F60">
        <v>0</v>
      </c>
      <c r="G60">
        <v>315</v>
      </c>
      <c r="H60">
        <v>19186</v>
      </c>
      <c r="I60">
        <v>1699</v>
      </c>
      <c r="J60">
        <v>713</v>
      </c>
      <c r="K60">
        <v>1295</v>
      </c>
      <c r="L60">
        <v>262</v>
      </c>
      <c r="M60">
        <v>234</v>
      </c>
      <c r="N60">
        <v>32</v>
      </c>
      <c r="O60">
        <v>2143</v>
      </c>
      <c r="P60">
        <v>0</v>
      </c>
      <c r="Q60">
        <v>0</v>
      </c>
      <c r="R60">
        <v>2215</v>
      </c>
      <c r="S60">
        <v>2360</v>
      </c>
      <c r="T60">
        <v>1895</v>
      </c>
      <c r="U60">
        <v>1635</v>
      </c>
      <c r="V60">
        <v>1983</v>
      </c>
      <c r="W60">
        <v>2119</v>
      </c>
      <c r="X60">
        <v>601</v>
      </c>
      <c r="Y60">
        <v>0</v>
      </c>
      <c r="Z60">
        <v>8302</v>
      </c>
      <c r="AA60">
        <v>19501</v>
      </c>
      <c r="AD60" s="12">
        <v>86306</v>
      </c>
    </row>
    <row r="61" spans="1:30">
      <c r="A61" s="4"/>
      <c r="B61" s="10">
        <v>3</v>
      </c>
      <c r="C61" s="10">
        <v>19836</v>
      </c>
      <c r="D61">
        <v>310</v>
      </c>
      <c r="E61">
        <v>0</v>
      </c>
      <c r="F61">
        <v>0</v>
      </c>
      <c r="G61">
        <v>310</v>
      </c>
      <c r="H61">
        <v>19526</v>
      </c>
      <c r="I61">
        <v>1708</v>
      </c>
      <c r="J61">
        <v>754</v>
      </c>
      <c r="K61">
        <v>1312</v>
      </c>
      <c r="L61">
        <v>273</v>
      </c>
      <c r="M61">
        <v>247</v>
      </c>
      <c r="N61">
        <v>36</v>
      </c>
      <c r="O61">
        <v>2137</v>
      </c>
      <c r="P61">
        <v>0</v>
      </c>
      <c r="Q61">
        <v>0</v>
      </c>
      <c r="R61">
        <v>2114</v>
      </c>
      <c r="S61">
        <v>2492</v>
      </c>
      <c r="T61">
        <v>1919</v>
      </c>
      <c r="U61">
        <v>1674</v>
      </c>
      <c r="V61">
        <v>2008</v>
      </c>
      <c r="W61">
        <v>2175</v>
      </c>
      <c r="X61">
        <v>677</v>
      </c>
      <c r="Y61">
        <v>0</v>
      </c>
      <c r="Z61">
        <v>8435</v>
      </c>
      <c r="AA61">
        <v>19836</v>
      </c>
      <c r="AD61" s="12">
        <v>87779</v>
      </c>
    </row>
    <row r="62" spans="1:30">
      <c r="A62" s="4"/>
      <c r="B62" s="10">
        <v>4</v>
      </c>
      <c r="C62" s="10">
        <v>20495</v>
      </c>
      <c r="D62">
        <v>294</v>
      </c>
      <c r="E62">
        <v>0</v>
      </c>
      <c r="F62">
        <v>0</v>
      </c>
      <c r="G62">
        <v>294</v>
      </c>
      <c r="H62">
        <v>20201</v>
      </c>
      <c r="I62">
        <v>1700</v>
      </c>
      <c r="J62">
        <v>791</v>
      </c>
      <c r="K62">
        <v>1438</v>
      </c>
      <c r="L62">
        <v>275</v>
      </c>
      <c r="M62">
        <v>246</v>
      </c>
      <c r="N62">
        <v>37</v>
      </c>
      <c r="O62">
        <v>2169</v>
      </c>
      <c r="P62">
        <v>0</v>
      </c>
      <c r="Q62">
        <v>0</v>
      </c>
      <c r="R62">
        <v>2254</v>
      </c>
      <c r="S62">
        <v>2488</v>
      </c>
      <c r="T62">
        <v>1978</v>
      </c>
      <c r="U62">
        <v>1678</v>
      </c>
      <c r="V62">
        <v>2206</v>
      </c>
      <c r="W62">
        <v>2226</v>
      </c>
      <c r="X62">
        <v>715</v>
      </c>
      <c r="Y62">
        <v>0</v>
      </c>
      <c r="Z62">
        <v>8805</v>
      </c>
      <c r="AA62">
        <v>20495</v>
      </c>
      <c r="AD62" s="12">
        <v>90785</v>
      </c>
    </row>
    <row r="63" spans="1:30">
      <c r="A63" s="4"/>
      <c r="B63" s="10">
        <v>5</v>
      </c>
      <c r="C63" s="10">
        <v>21077.3</v>
      </c>
      <c r="D63">
        <v>289.10000000000002</v>
      </c>
      <c r="E63">
        <v>0</v>
      </c>
      <c r="F63">
        <v>0</v>
      </c>
      <c r="G63">
        <v>289.10000000000002</v>
      </c>
      <c r="H63">
        <v>20788.2</v>
      </c>
      <c r="I63">
        <v>1762</v>
      </c>
      <c r="J63">
        <v>754.7</v>
      </c>
      <c r="K63">
        <v>1470.2</v>
      </c>
      <c r="L63">
        <v>278.10000000000002</v>
      </c>
      <c r="M63">
        <v>254</v>
      </c>
      <c r="N63">
        <v>51.2</v>
      </c>
      <c r="O63">
        <v>2237.5</v>
      </c>
      <c r="P63">
        <v>0</v>
      </c>
      <c r="Q63">
        <v>0</v>
      </c>
      <c r="R63">
        <v>2265.1999999999998</v>
      </c>
      <c r="S63">
        <v>2565.1999999999998</v>
      </c>
      <c r="T63">
        <v>2017</v>
      </c>
      <c r="U63">
        <v>1725</v>
      </c>
      <c r="V63">
        <v>2375.9</v>
      </c>
      <c r="W63">
        <v>2298.8000000000002</v>
      </c>
      <c r="X63">
        <v>733.4</v>
      </c>
      <c r="Y63">
        <v>0</v>
      </c>
      <c r="Z63">
        <v>9173.2999999999993</v>
      </c>
      <c r="AA63">
        <v>21077.3</v>
      </c>
      <c r="AD63" s="12">
        <v>93482.499999999985</v>
      </c>
    </row>
    <row r="64" spans="1:30">
      <c r="A64" s="4"/>
      <c r="B64" s="10">
        <v>6</v>
      </c>
      <c r="C64" s="10">
        <v>21223</v>
      </c>
      <c r="D64">
        <v>274.7</v>
      </c>
      <c r="E64">
        <v>0</v>
      </c>
      <c r="F64">
        <v>0</v>
      </c>
      <c r="G64">
        <v>274.7</v>
      </c>
      <c r="H64">
        <v>20948.3</v>
      </c>
      <c r="I64">
        <v>1713.5</v>
      </c>
      <c r="J64">
        <v>807.9</v>
      </c>
      <c r="K64">
        <v>1486.7</v>
      </c>
      <c r="L64">
        <v>271.3</v>
      </c>
      <c r="M64">
        <v>270.60000000000002</v>
      </c>
      <c r="N64">
        <v>57.5</v>
      </c>
      <c r="O64">
        <v>2223.1999999999998</v>
      </c>
      <c r="P64">
        <v>0</v>
      </c>
      <c r="Q64">
        <v>0</v>
      </c>
      <c r="R64">
        <v>2249</v>
      </c>
      <c r="S64">
        <v>3085</v>
      </c>
      <c r="T64">
        <v>2019.6</v>
      </c>
      <c r="U64">
        <v>1858.1</v>
      </c>
      <c r="V64">
        <v>2491.9</v>
      </c>
      <c r="W64">
        <v>2414</v>
      </c>
      <c r="X64">
        <v>0</v>
      </c>
      <c r="Y64">
        <v>0</v>
      </c>
      <c r="Z64">
        <v>8518.1</v>
      </c>
      <c r="AA64">
        <v>21223</v>
      </c>
      <c r="AD64" s="12">
        <v>93410.099999999991</v>
      </c>
    </row>
    <row r="65" spans="1:30">
      <c r="A65" s="4"/>
      <c r="B65" s="10">
        <v>7</v>
      </c>
      <c r="C65" s="10">
        <v>21983.9</v>
      </c>
      <c r="D65">
        <v>273</v>
      </c>
      <c r="E65">
        <v>0</v>
      </c>
      <c r="F65">
        <v>0</v>
      </c>
      <c r="G65">
        <v>273</v>
      </c>
      <c r="H65">
        <v>21710.9</v>
      </c>
      <c r="I65">
        <v>1732.2</v>
      </c>
      <c r="J65">
        <v>810.4</v>
      </c>
      <c r="K65">
        <v>1632</v>
      </c>
      <c r="L65">
        <v>268.39999999999998</v>
      </c>
      <c r="M65">
        <v>295.39999999999998</v>
      </c>
      <c r="N65">
        <v>60.6</v>
      </c>
      <c r="O65">
        <v>2281.1</v>
      </c>
      <c r="P65">
        <v>0</v>
      </c>
      <c r="Q65">
        <v>0</v>
      </c>
      <c r="R65">
        <v>2364.9</v>
      </c>
      <c r="S65">
        <v>3235.8</v>
      </c>
      <c r="T65">
        <v>2039.5</v>
      </c>
      <c r="U65">
        <v>1904.9</v>
      </c>
      <c r="V65">
        <v>2631.1</v>
      </c>
      <c r="W65">
        <v>2454.6</v>
      </c>
      <c r="X65">
        <v>0</v>
      </c>
      <c r="Y65">
        <v>0</v>
      </c>
      <c r="Z65">
        <v>8905.4</v>
      </c>
      <c r="AA65">
        <v>21983.9</v>
      </c>
      <c r="AD65" s="12">
        <v>96841</v>
      </c>
    </row>
    <row r="66" spans="1:30">
      <c r="A66" s="4"/>
      <c r="B66" s="10">
        <v>8</v>
      </c>
      <c r="C66" s="10">
        <v>21756.9</v>
      </c>
      <c r="D66">
        <v>270.5</v>
      </c>
      <c r="E66">
        <v>0</v>
      </c>
      <c r="F66">
        <v>0</v>
      </c>
      <c r="G66">
        <v>270.5</v>
      </c>
      <c r="H66">
        <v>21486.400000000001</v>
      </c>
      <c r="I66">
        <v>1705.8</v>
      </c>
      <c r="J66">
        <v>823.9</v>
      </c>
      <c r="K66">
        <v>1664.4</v>
      </c>
      <c r="L66">
        <v>279.5</v>
      </c>
      <c r="M66">
        <v>312.8</v>
      </c>
      <c r="N66">
        <v>64.2</v>
      </c>
      <c r="O66">
        <v>2285.4</v>
      </c>
      <c r="P66">
        <v>0</v>
      </c>
      <c r="Q66">
        <v>0</v>
      </c>
      <c r="R66">
        <v>2319</v>
      </c>
      <c r="S66">
        <v>3207.2</v>
      </c>
      <c r="T66">
        <v>1692.1</v>
      </c>
      <c r="U66">
        <v>1952.1</v>
      </c>
      <c r="V66">
        <v>2768.3</v>
      </c>
      <c r="W66">
        <v>2411.6999999999998</v>
      </c>
      <c r="X66">
        <v>0</v>
      </c>
      <c r="Y66">
        <v>0</v>
      </c>
      <c r="Z66">
        <v>9071.4</v>
      </c>
      <c r="AA66">
        <v>21756.9</v>
      </c>
      <c r="AD66" s="12">
        <v>96099</v>
      </c>
    </row>
    <row r="67" spans="1:30">
      <c r="A67" s="4"/>
      <c r="B67" s="10">
        <v>9</v>
      </c>
      <c r="C67" s="10">
        <v>21805.200000000001</v>
      </c>
      <c r="D67">
        <v>258.8</v>
      </c>
      <c r="E67">
        <v>0</v>
      </c>
      <c r="F67">
        <v>0</v>
      </c>
      <c r="G67">
        <v>258.8</v>
      </c>
      <c r="H67">
        <v>21546.400000000001</v>
      </c>
      <c r="I67">
        <v>1638.2</v>
      </c>
      <c r="J67">
        <v>817.2</v>
      </c>
      <c r="K67">
        <v>1687.9</v>
      </c>
      <c r="L67">
        <v>283.89999999999998</v>
      </c>
      <c r="M67">
        <v>332.2</v>
      </c>
      <c r="N67">
        <v>70.099999999999994</v>
      </c>
      <c r="O67">
        <v>2290.4</v>
      </c>
      <c r="P67">
        <v>0</v>
      </c>
      <c r="Q67">
        <v>0</v>
      </c>
      <c r="R67">
        <v>2331.4</v>
      </c>
      <c r="S67">
        <v>3184.3</v>
      </c>
      <c r="T67">
        <v>1714.1</v>
      </c>
      <c r="U67">
        <v>1996.1</v>
      </c>
      <c r="V67">
        <v>2800</v>
      </c>
      <c r="W67">
        <v>2400.6</v>
      </c>
      <c r="X67">
        <v>0</v>
      </c>
      <c r="Y67">
        <v>0</v>
      </c>
      <c r="Z67">
        <v>9077.6</v>
      </c>
      <c r="AA67">
        <v>21805.200000000001</v>
      </c>
      <c r="AD67" s="12">
        <v>96298.4</v>
      </c>
    </row>
    <row r="68" spans="1:30">
      <c r="A68" s="4"/>
      <c r="B68" s="10">
        <v>10</v>
      </c>
      <c r="C68" s="10">
        <v>22992</v>
      </c>
      <c r="D68">
        <v>263.39999999999998</v>
      </c>
      <c r="E68">
        <v>0</v>
      </c>
      <c r="F68">
        <v>0</v>
      </c>
      <c r="G68">
        <v>263.39999999999998</v>
      </c>
      <c r="H68">
        <v>22728.6</v>
      </c>
      <c r="I68">
        <v>1780.1</v>
      </c>
      <c r="J68">
        <v>830.6</v>
      </c>
      <c r="K68">
        <v>1773.7</v>
      </c>
      <c r="L68">
        <v>284.10000000000002</v>
      </c>
      <c r="M68">
        <v>341.4</v>
      </c>
      <c r="N68">
        <v>72.099999999999994</v>
      </c>
      <c r="O68">
        <v>2349.5</v>
      </c>
      <c r="P68">
        <v>0</v>
      </c>
      <c r="Q68">
        <v>0</v>
      </c>
      <c r="R68">
        <v>2423.9</v>
      </c>
      <c r="S68">
        <v>3368.2</v>
      </c>
      <c r="T68">
        <v>1891.3</v>
      </c>
      <c r="U68">
        <v>2111.3000000000002</v>
      </c>
      <c r="V68">
        <v>2994.4</v>
      </c>
      <c r="W68">
        <v>2508</v>
      </c>
      <c r="X68">
        <v>0</v>
      </c>
      <c r="Y68">
        <v>0</v>
      </c>
      <c r="Z68">
        <v>9574.6</v>
      </c>
      <c r="AA68">
        <v>22992</v>
      </c>
      <c r="AD68" s="12">
        <v>101542.6</v>
      </c>
    </row>
    <row r="69" spans="1:30">
      <c r="A69" s="4"/>
      <c r="B69" s="10">
        <v>11</v>
      </c>
      <c r="C69" s="10">
        <v>23024</v>
      </c>
      <c r="D69">
        <v>258.2</v>
      </c>
      <c r="E69">
        <v>0</v>
      </c>
      <c r="F69">
        <v>0</v>
      </c>
      <c r="G69">
        <v>258.2</v>
      </c>
      <c r="H69">
        <v>22765.8</v>
      </c>
      <c r="I69">
        <v>1736.9</v>
      </c>
      <c r="J69">
        <v>865.7</v>
      </c>
      <c r="K69">
        <v>1758.9</v>
      </c>
      <c r="L69">
        <v>278.5</v>
      </c>
      <c r="M69">
        <v>356.9</v>
      </c>
      <c r="N69">
        <v>79.3</v>
      </c>
      <c r="O69">
        <v>2360.1999999999998</v>
      </c>
      <c r="P69">
        <v>0</v>
      </c>
      <c r="Q69">
        <v>0</v>
      </c>
      <c r="R69">
        <v>2483.1</v>
      </c>
      <c r="S69">
        <v>3285</v>
      </c>
      <c r="T69">
        <v>1882</v>
      </c>
      <c r="U69">
        <v>2120.1</v>
      </c>
      <c r="V69">
        <v>3029.3</v>
      </c>
      <c r="W69">
        <v>2529.9</v>
      </c>
      <c r="X69">
        <v>0</v>
      </c>
      <c r="Y69">
        <v>0</v>
      </c>
      <c r="Z69">
        <v>9579.7000000000007</v>
      </c>
      <c r="AA69">
        <v>23024</v>
      </c>
      <c r="AD69" s="12">
        <v>101675.69999999998</v>
      </c>
    </row>
    <row r="70" spans="1:30">
      <c r="A70" s="4"/>
      <c r="B70" s="10">
        <v>12</v>
      </c>
      <c r="C70" s="10">
        <v>22522.29</v>
      </c>
      <c r="D70">
        <v>170.7</v>
      </c>
      <c r="E70">
        <v>0</v>
      </c>
      <c r="F70">
        <v>0</v>
      </c>
      <c r="G70">
        <v>170.7</v>
      </c>
      <c r="H70">
        <v>22351.599999999999</v>
      </c>
      <c r="I70">
        <v>1687.145</v>
      </c>
      <c r="J70">
        <v>829.9</v>
      </c>
      <c r="K70">
        <v>1740.4</v>
      </c>
      <c r="L70">
        <v>286.2</v>
      </c>
      <c r="M70">
        <v>376.7</v>
      </c>
      <c r="N70">
        <v>79.599999999999994</v>
      </c>
      <c r="O70">
        <v>2333.1999999999998</v>
      </c>
      <c r="P70">
        <v>0</v>
      </c>
      <c r="Q70">
        <v>0</v>
      </c>
      <c r="R70">
        <v>2308.0450000000001</v>
      </c>
      <c r="S70">
        <v>3149.7</v>
      </c>
      <c r="T70">
        <v>1952.3</v>
      </c>
      <c r="U70">
        <v>2104</v>
      </c>
      <c r="V70">
        <v>3006</v>
      </c>
      <c r="W70">
        <v>2498.4</v>
      </c>
      <c r="X70">
        <v>0</v>
      </c>
      <c r="Y70">
        <v>0</v>
      </c>
      <c r="Z70">
        <v>9393.7450000000008</v>
      </c>
      <c r="AA70">
        <v>22522.29</v>
      </c>
      <c r="AD70" s="12">
        <v>99482.914999999979</v>
      </c>
    </row>
    <row r="71" spans="1:30">
      <c r="A71" s="1" t="s">
        <v>91</v>
      </c>
      <c r="B71" s="2"/>
      <c r="C71" s="1">
        <v>255061.59000000003</v>
      </c>
      <c r="D71" s="6">
        <v>5481.3999999999987</v>
      </c>
      <c r="E71" s="6">
        <v>0</v>
      </c>
      <c r="F71" s="6">
        <v>2193</v>
      </c>
      <c r="G71" s="6">
        <v>3288.4</v>
      </c>
      <c r="H71" s="6">
        <v>249580.19999999998</v>
      </c>
      <c r="I71" s="6">
        <v>20619.845000000001</v>
      </c>
      <c r="J71" s="6">
        <v>9515.2999999999993</v>
      </c>
      <c r="K71" s="6">
        <v>18496.2</v>
      </c>
      <c r="L71" s="6">
        <v>3301.9999999999995</v>
      </c>
      <c r="M71" s="6">
        <v>3498</v>
      </c>
      <c r="N71" s="6">
        <v>639.6</v>
      </c>
      <c r="O71" s="6">
        <v>24809.500000000004</v>
      </c>
      <c r="P71" s="6">
        <v>0</v>
      </c>
      <c r="Q71" s="6">
        <v>0</v>
      </c>
      <c r="R71" s="6">
        <v>27407.544999999998</v>
      </c>
      <c r="S71" s="6">
        <v>34583.4</v>
      </c>
      <c r="T71" s="6">
        <v>22857.899999999998</v>
      </c>
      <c r="U71" s="6">
        <v>22297.599999999999</v>
      </c>
      <c r="V71" s="6">
        <v>30217.9</v>
      </c>
      <c r="W71" s="6">
        <v>28056</v>
      </c>
      <c r="X71" s="6">
        <v>3279.4</v>
      </c>
      <c r="Y71" s="6">
        <v>0</v>
      </c>
      <c r="Z71" s="6">
        <v>107041.845</v>
      </c>
      <c r="AA71" s="6">
        <v>255061.59000000003</v>
      </c>
      <c r="AB71" s="6"/>
      <c r="AC71" s="6"/>
      <c r="AD71" s="7">
        <v>1127288.2149999999</v>
      </c>
    </row>
    <row r="72" spans="1:30">
      <c r="A72" s="1">
        <v>2000</v>
      </c>
      <c r="B72" s="1">
        <v>1</v>
      </c>
      <c r="C72" s="1">
        <v>23977.81</v>
      </c>
      <c r="D72" s="6">
        <v>132.9</v>
      </c>
      <c r="E72" s="6">
        <v>0</v>
      </c>
      <c r="F72" s="6">
        <v>0</v>
      </c>
      <c r="G72" s="6">
        <v>132.9</v>
      </c>
      <c r="H72" s="6">
        <v>23844.92</v>
      </c>
      <c r="I72" s="6">
        <v>1848.4549999999999</v>
      </c>
      <c r="J72" s="6">
        <v>844.8</v>
      </c>
      <c r="K72" s="6">
        <v>1929.4</v>
      </c>
      <c r="L72" s="6">
        <v>292.3</v>
      </c>
      <c r="M72" s="6">
        <v>389.9</v>
      </c>
      <c r="N72" s="6">
        <v>81.8</v>
      </c>
      <c r="O72" s="6">
        <v>2470.4</v>
      </c>
      <c r="P72" s="6">
        <v>0</v>
      </c>
      <c r="Q72" s="6">
        <v>0</v>
      </c>
      <c r="R72" s="6">
        <v>2476.5549999999998</v>
      </c>
      <c r="S72" s="6">
        <v>3553</v>
      </c>
      <c r="T72" s="6">
        <v>1912.4</v>
      </c>
      <c r="U72" s="6">
        <v>2169.6</v>
      </c>
      <c r="V72" s="6">
        <v>3138.6</v>
      </c>
      <c r="W72" s="6">
        <v>2737.7</v>
      </c>
      <c r="X72" s="6">
        <v>0</v>
      </c>
      <c r="Y72" s="6">
        <v>0</v>
      </c>
      <c r="Z72" s="6">
        <v>9991.4549999999999</v>
      </c>
      <c r="AA72" s="6">
        <v>23977.81</v>
      </c>
      <c r="AB72" s="6"/>
      <c r="AC72" s="6"/>
      <c r="AD72" s="7">
        <v>105902.70500000002</v>
      </c>
    </row>
    <row r="73" spans="1:30">
      <c r="A73" s="4"/>
      <c r="B73" s="10">
        <v>2</v>
      </c>
      <c r="C73" s="10">
        <v>24454.19</v>
      </c>
      <c r="D73">
        <v>121</v>
      </c>
      <c r="E73">
        <v>0</v>
      </c>
      <c r="F73">
        <v>0</v>
      </c>
      <c r="G73">
        <v>121</v>
      </c>
      <c r="H73">
        <v>24333.200000000001</v>
      </c>
      <c r="I73">
        <v>1837.5450000000001</v>
      </c>
      <c r="J73">
        <v>890.2</v>
      </c>
      <c r="K73">
        <v>1833.6</v>
      </c>
      <c r="L73">
        <v>286.7</v>
      </c>
      <c r="M73">
        <v>404</v>
      </c>
      <c r="N73">
        <v>90</v>
      </c>
      <c r="O73">
        <v>2506.4</v>
      </c>
      <c r="P73">
        <v>0</v>
      </c>
      <c r="Q73">
        <v>0</v>
      </c>
      <c r="R73">
        <v>2590.645</v>
      </c>
      <c r="S73">
        <v>3527.9</v>
      </c>
      <c r="T73">
        <v>2026.8</v>
      </c>
      <c r="U73">
        <v>2326.8000000000002</v>
      </c>
      <c r="V73">
        <v>3263.9</v>
      </c>
      <c r="W73">
        <v>2748.7</v>
      </c>
      <c r="X73">
        <v>0</v>
      </c>
      <c r="Y73">
        <v>0</v>
      </c>
      <c r="Z73">
        <v>10056.445</v>
      </c>
      <c r="AA73">
        <v>24454.19</v>
      </c>
      <c r="AD73" s="12">
        <v>107873.215</v>
      </c>
    </row>
    <row r="74" spans="1:30">
      <c r="A74" s="4"/>
      <c r="B74" s="10">
        <v>3</v>
      </c>
      <c r="C74" s="10">
        <v>24338.5</v>
      </c>
      <c r="D74">
        <v>112.5</v>
      </c>
      <c r="E74">
        <v>0</v>
      </c>
      <c r="F74">
        <v>0</v>
      </c>
      <c r="G74">
        <v>112.5</v>
      </c>
      <c r="H74">
        <v>24226</v>
      </c>
      <c r="I74">
        <v>1810.6</v>
      </c>
      <c r="J74">
        <v>866.2</v>
      </c>
      <c r="K74">
        <v>1835.1</v>
      </c>
      <c r="L74">
        <v>289.39999999999998</v>
      </c>
      <c r="M74">
        <v>406.8</v>
      </c>
      <c r="N74">
        <v>89</v>
      </c>
      <c r="O74">
        <v>2443</v>
      </c>
      <c r="P74">
        <v>0</v>
      </c>
      <c r="Q74">
        <v>0</v>
      </c>
      <c r="R74">
        <v>2479.1999999999998</v>
      </c>
      <c r="S74">
        <v>3555.9</v>
      </c>
      <c r="T74">
        <v>2049.1999999999998</v>
      </c>
      <c r="U74">
        <v>2384.4</v>
      </c>
      <c r="V74">
        <v>3307.3</v>
      </c>
      <c r="W74">
        <v>2709.9</v>
      </c>
      <c r="X74">
        <v>0</v>
      </c>
      <c r="Y74">
        <v>0</v>
      </c>
      <c r="Z74">
        <v>10004.299999999999</v>
      </c>
      <c r="AA74">
        <v>24338.5</v>
      </c>
      <c r="AD74" s="12">
        <v>107358.29999999999</v>
      </c>
    </row>
    <row r="75" spans="1:30">
      <c r="A75" s="4"/>
      <c r="B75" s="10">
        <v>4</v>
      </c>
      <c r="C75" s="10">
        <v>25202.23</v>
      </c>
      <c r="D75">
        <v>114.76</v>
      </c>
      <c r="E75">
        <v>0</v>
      </c>
      <c r="F75">
        <v>0</v>
      </c>
      <c r="G75">
        <v>114.755</v>
      </c>
      <c r="H75">
        <v>25087.48</v>
      </c>
      <c r="I75">
        <v>1793.7550000000001</v>
      </c>
      <c r="J75">
        <v>886.6</v>
      </c>
      <c r="K75">
        <v>1864.8</v>
      </c>
      <c r="L75">
        <v>294.2</v>
      </c>
      <c r="M75">
        <v>403</v>
      </c>
      <c r="N75">
        <v>90.3</v>
      </c>
      <c r="O75">
        <v>2514.5549999999998</v>
      </c>
      <c r="P75">
        <v>0</v>
      </c>
      <c r="Q75">
        <v>0</v>
      </c>
      <c r="R75">
        <v>2689.355</v>
      </c>
      <c r="S75">
        <v>3709.8</v>
      </c>
      <c r="T75">
        <v>2165.6999999999998</v>
      </c>
      <c r="U75">
        <v>2497.8000000000002</v>
      </c>
      <c r="V75">
        <v>3428.9</v>
      </c>
      <c r="W75">
        <v>2748.7</v>
      </c>
      <c r="X75">
        <v>0</v>
      </c>
      <c r="Y75">
        <v>0</v>
      </c>
      <c r="Z75">
        <v>10210.065000000001</v>
      </c>
      <c r="AA75">
        <v>25202.22</v>
      </c>
      <c r="AD75" s="12">
        <v>111018.97500000001</v>
      </c>
    </row>
    <row r="76" spans="1:30">
      <c r="A76" s="4"/>
      <c r="B76" s="10">
        <v>5</v>
      </c>
      <c r="C76" s="10">
        <v>24913.8</v>
      </c>
      <c r="D76">
        <v>110.7</v>
      </c>
      <c r="E76">
        <v>0</v>
      </c>
      <c r="F76">
        <v>0</v>
      </c>
      <c r="G76">
        <v>110.7</v>
      </c>
      <c r="H76">
        <v>24803.1</v>
      </c>
      <c r="I76">
        <v>1725.4</v>
      </c>
      <c r="J76">
        <v>888.9</v>
      </c>
      <c r="K76">
        <v>1832.9</v>
      </c>
      <c r="L76">
        <v>278</v>
      </c>
      <c r="M76">
        <v>416.3</v>
      </c>
      <c r="N76">
        <v>101.6</v>
      </c>
      <c r="O76">
        <v>2433</v>
      </c>
      <c r="P76">
        <v>0</v>
      </c>
      <c r="Q76">
        <v>0</v>
      </c>
      <c r="R76">
        <v>2688.6</v>
      </c>
      <c r="S76">
        <v>3531.6</v>
      </c>
      <c r="T76">
        <v>2189.1</v>
      </c>
      <c r="U76">
        <v>2500.1999999999998</v>
      </c>
      <c r="V76">
        <v>3469.4</v>
      </c>
      <c r="W76">
        <v>2748.1</v>
      </c>
      <c r="X76">
        <v>0</v>
      </c>
      <c r="Y76">
        <v>0</v>
      </c>
      <c r="Z76">
        <v>10089.299999999999</v>
      </c>
      <c r="AA76">
        <v>24913.8</v>
      </c>
      <c r="AD76" s="12">
        <v>109744.50000000001</v>
      </c>
    </row>
    <row r="77" spans="1:30">
      <c r="A77" s="4"/>
      <c r="B77" s="10">
        <v>6</v>
      </c>
      <c r="C77" s="10">
        <v>24868.81</v>
      </c>
      <c r="D77">
        <v>102.5</v>
      </c>
      <c r="E77">
        <v>0</v>
      </c>
      <c r="F77">
        <v>0</v>
      </c>
      <c r="G77">
        <v>102.5</v>
      </c>
      <c r="H77">
        <v>24766.32</v>
      </c>
      <c r="I77">
        <v>1677.9549999999999</v>
      </c>
      <c r="J77">
        <v>944.2</v>
      </c>
      <c r="K77">
        <v>1861.4</v>
      </c>
      <c r="L77">
        <v>262.89999999999998</v>
      </c>
      <c r="M77">
        <v>420.1</v>
      </c>
      <c r="N77">
        <v>103.4</v>
      </c>
      <c r="O77">
        <v>2379.6550000000002</v>
      </c>
      <c r="P77">
        <v>0</v>
      </c>
      <c r="Q77">
        <v>0</v>
      </c>
      <c r="R77">
        <v>2604.6999999999998</v>
      </c>
      <c r="S77">
        <v>3462.8</v>
      </c>
      <c r="T77">
        <v>2181.4</v>
      </c>
      <c r="U77">
        <v>2540.6999999999998</v>
      </c>
      <c r="V77">
        <v>3601</v>
      </c>
      <c r="W77">
        <v>2726.1</v>
      </c>
      <c r="X77">
        <v>0</v>
      </c>
      <c r="Y77">
        <v>0</v>
      </c>
      <c r="Z77">
        <v>10146.01</v>
      </c>
      <c r="AA77">
        <v>24868.81</v>
      </c>
      <c r="AD77" s="12">
        <v>109621.26</v>
      </c>
    </row>
    <row r="78" spans="1:30">
      <c r="A78" s="4"/>
      <c r="B78" s="10">
        <v>7</v>
      </c>
      <c r="C78" s="10">
        <v>25320.25</v>
      </c>
      <c r="D78">
        <v>99.25</v>
      </c>
      <c r="E78">
        <v>0</v>
      </c>
      <c r="F78">
        <v>0</v>
      </c>
      <c r="G78">
        <v>99.247</v>
      </c>
      <c r="H78">
        <v>25221.01</v>
      </c>
      <c r="I78">
        <v>1665.4780000000001</v>
      </c>
      <c r="J78">
        <v>971.755</v>
      </c>
      <c r="K78">
        <v>1852.298</v>
      </c>
      <c r="L78">
        <v>263.53399999999999</v>
      </c>
      <c r="M78">
        <v>430.69299999999998</v>
      </c>
      <c r="N78">
        <v>117</v>
      </c>
      <c r="O78">
        <v>2442.7719999999999</v>
      </c>
      <c r="P78">
        <v>0</v>
      </c>
      <c r="Q78">
        <v>0</v>
      </c>
      <c r="R78">
        <v>2700.82</v>
      </c>
      <c r="S78">
        <v>3521.8719999999998</v>
      </c>
      <c r="T78">
        <v>2274.8989999999999</v>
      </c>
      <c r="U78">
        <v>2561.806</v>
      </c>
      <c r="V78">
        <v>3690.605</v>
      </c>
      <c r="W78">
        <v>2727.4650000000001</v>
      </c>
      <c r="X78">
        <v>0</v>
      </c>
      <c r="Y78">
        <v>0</v>
      </c>
      <c r="Z78">
        <v>10298.093000000001</v>
      </c>
      <c r="AA78">
        <v>25320.243999999999</v>
      </c>
      <c r="AD78" s="12">
        <v>111579.09099999999</v>
      </c>
    </row>
    <row r="79" spans="1:30">
      <c r="A79" s="4"/>
      <c r="B79" s="10">
        <v>8</v>
      </c>
      <c r="C79" s="10">
        <v>25688.81</v>
      </c>
      <c r="D79">
        <v>97.3</v>
      </c>
      <c r="E79">
        <v>0</v>
      </c>
      <c r="F79">
        <v>0</v>
      </c>
      <c r="G79">
        <v>97.304000000000002</v>
      </c>
      <c r="H79">
        <v>25591.5</v>
      </c>
      <c r="I79">
        <v>1587.9829999999999</v>
      </c>
      <c r="J79">
        <v>982.04399999999998</v>
      </c>
      <c r="K79">
        <v>1770.883</v>
      </c>
      <c r="L79">
        <v>266.66300000000001</v>
      </c>
      <c r="M79">
        <v>438.22</v>
      </c>
      <c r="N79">
        <v>113.8</v>
      </c>
      <c r="O79">
        <v>2541.4279999999999</v>
      </c>
      <c r="P79">
        <v>0</v>
      </c>
      <c r="Q79">
        <v>0</v>
      </c>
      <c r="R79">
        <v>2746.54</v>
      </c>
      <c r="S79">
        <v>3660.931</v>
      </c>
      <c r="T79">
        <v>2584.1129999999998</v>
      </c>
      <c r="U79">
        <v>2609.2890000000002</v>
      </c>
      <c r="V79">
        <v>3294.3890000000001</v>
      </c>
      <c r="W79">
        <v>2995.2280000000001</v>
      </c>
      <c r="X79">
        <v>0</v>
      </c>
      <c r="Y79">
        <v>0</v>
      </c>
      <c r="Z79">
        <v>9844.0069999999996</v>
      </c>
      <c r="AA79">
        <v>25688.814999999999</v>
      </c>
      <c r="AD79" s="12">
        <v>112599.24700000002</v>
      </c>
    </row>
    <row r="80" spans="1:30">
      <c r="A80" s="4"/>
      <c r="B80" s="10">
        <v>9</v>
      </c>
      <c r="C80" s="10">
        <v>25060.76</v>
      </c>
      <c r="D80">
        <v>108.5</v>
      </c>
      <c r="E80">
        <v>0</v>
      </c>
      <c r="F80">
        <v>0</v>
      </c>
      <c r="G80">
        <v>108.496</v>
      </c>
      <c r="H80">
        <v>24952.28</v>
      </c>
      <c r="I80">
        <v>1594.4659999999999</v>
      </c>
      <c r="J80">
        <v>991.97799999999995</v>
      </c>
      <c r="K80">
        <v>1684.9960000000001</v>
      </c>
      <c r="L80">
        <v>259.5</v>
      </c>
      <c r="M80">
        <v>447.06299999999999</v>
      </c>
      <c r="N80">
        <v>105.6</v>
      </c>
      <c r="O80">
        <v>2478.4459999999999</v>
      </c>
      <c r="P80">
        <v>0</v>
      </c>
      <c r="Q80">
        <v>0</v>
      </c>
      <c r="R80">
        <v>2608.6370000000002</v>
      </c>
      <c r="S80">
        <v>3833.66</v>
      </c>
      <c r="T80">
        <v>2697.6880000000001</v>
      </c>
      <c r="U80">
        <v>2551.5189999999998</v>
      </c>
      <c r="V80">
        <v>2706.6280000000002</v>
      </c>
      <c r="W80">
        <v>2992.0830000000001</v>
      </c>
      <c r="X80">
        <v>0</v>
      </c>
      <c r="Y80">
        <v>0</v>
      </c>
      <c r="Z80">
        <v>9125.6949999999997</v>
      </c>
      <c r="AA80">
        <v>25060.76</v>
      </c>
      <c r="AD80" s="12">
        <v>109368.75499999999</v>
      </c>
    </row>
    <row r="81" spans="1:30">
      <c r="A81" s="4"/>
      <c r="B81" s="10">
        <v>10</v>
      </c>
      <c r="C81" s="10">
        <v>26075.53</v>
      </c>
      <c r="D81">
        <v>108.61</v>
      </c>
      <c r="E81">
        <v>0</v>
      </c>
      <c r="F81">
        <v>0</v>
      </c>
      <c r="G81">
        <v>108.607</v>
      </c>
      <c r="H81">
        <v>25966.94</v>
      </c>
      <c r="I81">
        <v>1623.3920000000001</v>
      </c>
      <c r="J81">
        <v>1006.035</v>
      </c>
      <c r="K81">
        <v>1362.6130000000001</v>
      </c>
      <c r="L81">
        <v>262.28500000000003</v>
      </c>
      <c r="M81">
        <v>447.233</v>
      </c>
      <c r="N81">
        <v>0</v>
      </c>
      <c r="O81">
        <v>2494.5819999999999</v>
      </c>
      <c r="P81">
        <v>0</v>
      </c>
      <c r="Q81">
        <v>0</v>
      </c>
      <c r="R81">
        <v>3684.4270000000001</v>
      </c>
      <c r="S81">
        <v>3818.2530000000002</v>
      </c>
      <c r="T81">
        <v>2788.0250000000001</v>
      </c>
      <c r="U81">
        <v>2611.5650000000001</v>
      </c>
      <c r="V81">
        <v>2748.1660000000002</v>
      </c>
      <c r="W81">
        <v>3120.348</v>
      </c>
      <c r="X81">
        <v>0</v>
      </c>
      <c r="Y81">
        <v>0</v>
      </c>
      <c r="Z81">
        <v>8784.5930000000008</v>
      </c>
      <c r="AA81">
        <v>26075.530999999999</v>
      </c>
      <c r="AD81" s="12">
        <v>113086.735</v>
      </c>
    </row>
    <row r="82" spans="1:30">
      <c r="A82" s="4"/>
      <c r="B82" s="10">
        <v>11</v>
      </c>
      <c r="C82" s="10">
        <v>26988.91</v>
      </c>
      <c r="D82">
        <v>108.23</v>
      </c>
      <c r="E82">
        <v>0</v>
      </c>
      <c r="F82">
        <v>0</v>
      </c>
      <c r="G82">
        <v>108.22499999999999</v>
      </c>
      <c r="H82">
        <v>26880.68</v>
      </c>
      <c r="I82">
        <v>1539.8309999999999</v>
      </c>
      <c r="J82">
        <v>1001.484</v>
      </c>
      <c r="K82">
        <v>498.24900000000002</v>
      </c>
      <c r="L82">
        <v>266.303</v>
      </c>
      <c r="M82">
        <v>439.49700000000001</v>
      </c>
      <c r="N82">
        <v>0</v>
      </c>
      <c r="O82">
        <v>2258.8270000000002</v>
      </c>
      <c r="P82">
        <v>104.217</v>
      </c>
      <c r="Q82">
        <v>0</v>
      </c>
      <c r="R82">
        <v>4673.9189999999999</v>
      </c>
      <c r="S82">
        <v>3891.5239999999999</v>
      </c>
      <c r="T82">
        <v>3144.346</v>
      </c>
      <c r="U82">
        <v>3870.3380000000002</v>
      </c>
      <c r="V82">
        <v>2297.3629999999998</v>
      </c>
      <c r="W82">
        <v>2894.779</v>
      </c>
      <c r="X82">
        <v>0</v>
      </c>
      <c r="Y82">
        <v>0</v>
      </c>
      <c r="Z82">
        <v>7141.9920000000002</v>
      </c>
      <c r="AA82">
        <v>26988.901999999998</v>
      </c>
      <c r="AD82" s="12">
        <v>115097.61599999999</v>
      </c>
    </row>
    <row r="83" spans="1:30">
      <c r="A83" s="4"/>
      <c r="B83" s="10">
        <v>12</v>
      </c>
      <c r="C83" s="10">
        <v>24219.73</v>
      </c>
      <c r="D83">
        <v>0</v>
      </c>
      <c r="E83">
        <v>0</v>
      </c>
      <c r="F83">
        <v>0</v>
      </c>
      <c r="G83">
        <v>0</v>
      </c>
      <c r="H83">
        <v>24219.74</v>
      </c>
      <c r="I83">
        <v>1480.357</v>
      </c>
      <c r="J83">
        <v>973.91</v>
      </c>
      <c r="K83">
        <v>490.08800000000002</v>
      </c>
      <c r="L83">
        <v>257.14600000000002</v>
      </c>
      <c r="M83">
        <v>448.79</v>
      </c>
      <c r="N83">
        <v>0</v>
      </c>
      <c r="O83">
        <v>2127.13</v>
      </c>
      <c r="P83">
        <v>118.211</v>
      </c>
      <c r="Q83">
        <v>0</v>
      </c>
      <c r="R83">
        <v>4429.1019999999999</v>
      </c>
      <c r="S83">
        <v>3920.3609999999999</v>
      </c>
      <c r="T83">
        <v>3236.6779999999999</v>
      </c>
      <c r="U83">
        <v>3846.4960000000001</v>
      </c>
      <c r="V83">
        <v>0</v>
      </c>
      <c r="W83">
        <v>2891.4580000000001</v>
      </c>
      <c r="X83">
        <v>0</v>
      </c>
      <c r="Y83">
        <v>0</v>
      </c>
      <c r="Z83">
        <v>4546.3649999999998</v>
      </c>
      <c r="AA83">
        <v>24219.726999999999</v>
      </c>
      <c r="AD83" s="12">
        <v>101425.28900000002</v>
      </c>
    </row>
    <row r="84" spans="1:30">
      <c r="A84" s="1" t="s">
        <v>92</v>
      </c>
      <c r="B84" s="2"/>
      <c r="C84" s="1">
        <v>301109.32999999996</v>
      </c>
      <c r="D84" s="6">
        <v>1216.25</v>
      </c>
      <c r="E84" s="6">
        <v>0</v>
      </c>
      <c r="F84" s="6">
        <v>0</v>
      </c>
      <c r="G84" s="6">
        <v>1216.2339999999999</v>
      </c>
      <c r="H84" s="6">
        <v>299893.17</v>
      </c>
      <c r="I84" s="6">
        <v>20185.217000000001</v>
      </c>
      <c r="J84" s="6">
        <v>11248.106</v>
      </c>
      <c r="K84" s="6">
        <v>18816.327000000001</v>
      </c>
      <c r="L84" s="6">
        <v>3278.931</v>
      </c>
      <c r="M84" s="6">
        <v>5091.5960000000005</v>
      </c>
      <c r="N84" s="6">
        <v>892.5</v>
      </c>
      <c r="O84" s="6">
        <v>29090.195</v>
      </c>
      <c r="P84" s="6">
        <v>222.428</v>
      </c>
      <c r="Q84" s="6">
        <v>0</v>
      </c>
      <c r="R84" s="6">
        <v>36372.5</v>
      </c>
      <c r="S84" s="6">
        <v>43987.600999999988</v>
      </c>
      <c r="T84" s="6">
        <v>29250.348999999998</v>
      </c>
      <c r="U84" s="6">
        <v>32470.512999999999</v>
      </c>
      <c r="V84" s="6">
        <v>34946.250999999997</v>
      </c>
      <c r="W84" s="6">
        <v>34040.561000000002</v>
      </c>
      <c r="X84" s="6">
        <v>0</v>
      </c>
      <c r="Y84" s="6">
        <v>0</v>
      </c>
      <c r="Z84" s="6">
        <v>110238.31999999999</v>
      </c>
      <c r="AA84" s="6">
        <v>301109.30900000001</v>
      </c>
      <c r="AB84" s="6"/>
      <c r="AC84" s="6"/>
      <c r="AD84" s="7">
        <v>1314675.6880000001</v>
      </c>
    </row>
    <row r="85" spans="1:30">
      <c r="A85" s="1">
        <v>2001</v>
      </c>
      <c r="B85" s="1">
        <v>1</v>
      </c>
      <c r="C85" s="1">
        <v>25435.99</v>
      </c>
      <c r="D85" s="6">
        <v>86.44</v>
      </c>
      <c r="E85" s="6">
        <v>0</v>
      </c>
      <c r="F85" s="6">
        <v>0</v>
      </c>
      <c r="G85" s="6">
        <v>86.436999999999998</v>
      </c>
      <c r="H85" s="6">
        <v>25349.57</v>
      </c>
      <c r="I85" s="6">
        <v>1502.838</v>
      </c>
      <c r="J85" s="6">
        <v>1029.2159999999999</v>
      </c>
      <c r="K85" s="6">
        <v>499.53300000000002</v>
      </c>
      <c r="L85" s="6">
        <v>259.75900000000001</v>
      </c>
      <c r="M85" s="6">
        <v>443.983</v>
      </c>
      <c r="N85" s="6">
        <v>0</v>
      </c>
      <c r="O85" s="6">
        <v>2208.8870000000002</v>
      </c>
      <c r="P85" s="6">
        <v>121.946</v>
      </c>
      <c r="Q85" s="6">
        <v>0</v>
      </c>
      <c r="R85" s="6">
        <v>4759.3950000000004</v>
      </c>
      <c r="S85" s="6">
        <v>4181.9290000000001</v>
      </c>
      <c r="T85" s="6">
        <v>3390.3679999999999</v>
      </c>
      <c r="U85" s="6">
        <v>3868.8270000000002</v>
      </c>
      <c r="V85" s="6">
        <v>0</v>
      </c>
      <c r="W85" s="6">
        <v>3082.8670000000002</v>
      </c>
      <c r="X85" s="6">
        <v>0</v>
      </c>
      <c r="Y85" s="6">
        <v>0</v>
      </c>
      <c r="Z85" s="6">
        <v>4741.6779999999999</v>
      </c>
      <c r="AA85" s="6">
        <v>25435.985000000001</v>
      </c>
      <c r="AB85" s="6"/>
      <c r="AC85" s="6"/>
      <c r="AD85" s="7">
        <v>106485.64800000003</v>
      </c>
    </row>
    <row r="86" spans="1:30">
      <c r="A86" s="4"/>
      <c r="B86" s="10">
        <v>2</v>
      </c>
      <c r="C86" s="10">
        <v>25353.65</v>
      </c>
      <c r="D86">
        <v>86.19</v>
      </c>
      <c r="E86">
        <v>0</v>
      </c>
      <c r="F86">
        <v>0</v>
      </c>
      <c r="G86">
        <v>86.192999999999998</v>
      </c>
      <c r="H86">
        <v>25267.48</v>
      </c>
      <c r="I86">
        <v>1372.655</v>
      </c>
      <c r="J86">
        <v>1018.538</v>
      </c>
      <c r="K86">
        <v>559.59100000000001</v>
      </c>
      <c r="L86">
        <v>256.601</v>
      </c>
      <c r="M86">
        <v>443.51100000000002</v>
      </c>
      <c r="N86">
        <v>0</v>
      </c>
      <c r="O86">
        <v>1998.2550000000001</v>
      </c>
      <c r="P86">
        <v>115.556</v>
      </c>
      <c r="Q86">
        <v>0</v>
      </c>
      <c r="R86">
        <v>4770.4560000000001</v>
      </c>
      <c r="S86">
        <v>4313.2219999999998</v>
      </c>
      <c r="T86">
        <v>3542.096</v>
      </c>
      <c r="U86">
        <v>3796.4079999999999</v>
      </c>
      <c r="V86">
        <v>0</v>
      </c>
      <c r="W86">
        <v>3080.5709999999999</v>
      </c>
      <c r="X86">
        <v>0</v>
      </c>
      <c r="Y86">
        <v>0</v>
      </c>
      <c r="Z86">
        <v>4460.2049999999999</v>
      </c>
      <c r="AA86">
        <v>25353.652999999998</v>
      </c>
      <c r="AD86" s="12">
        <v>105874.83099999998</v>
      </c>
    </row>
    <row r="87" spans="1:30">
      <c r="A87" s="4"/>
      <c r="B87" s="10">
        <v>3</v>
      </c>
      <c r="C87" s="10">
        <v>24809.87</v>
      </c>
      <c r="D87">
        <v>0</v>
      </c>
      <c r="E87">
        <v>0</v>
      </c>
      <c r="F87">
        <v>0</v>
      </c>
      <c r="G87">
        <v>0</v>
      </c>
      <c r="H87">
        <v>24809.88</v>
      </c>
      <c r="I87">
        <v>0</v>
      </c>
      <c r="J87">
        <v>1036.8779999999999</v>
      </c>
      <c r="K87">
        <v>0</v>
      </c>
      <c r="L87">
        <v>272.29899999999998</v>
      </c>
      <c r="M87">
        <v>449.32900000000001</v>
      </c>
      <c r="N87">
        <v>0</v>
      </c>
      <c r="O87">
        <v>1874.6179999999999</v>
      </c>
      <c r="P87">
        <v>121.14100000000001</v>
      </c>
      <c r="Q87">
        <v>0</v>
      </c>
      <c r="R87">
        <v>4960.84</v>
      </c>
      <c r="S87">
        <v>5441.1130000000003</v>
      </c>
      <c r="T87">
        <v>3793.9450000000002</v>
      </c>
      <c r="U87">
        <v>3783.4259999999999</v>
      </c>
      <c r="V87">
        <v>0</v>
      </c>
      <c r="W87">
        <v>3076.2779999999998</v>
      </c>
      <c r="X87">
        <v>0</v>
      </c>
      <c r="Y87">
        <v>0</v>
      </c>
      <c r="Z87">
        <v>2323.9470000000001</v>
      </c>
      <c r="AA87">
        <v>24809.866999999998</v>
      </c>
      <c r="AD87" s="12">
        <v>101563.43100000001</v>
      </c>
    </row>
    <row r="88" spans="1:30">
      <c r="A88" s="4"/>
      <c r="B88" s="10">
        <v>4</v>
      </c>
      <c r="C88" s="10">
        <v>24987.52</v>
      </c>
      <c r="D88">
        <v>0</v>
      </c>
      <c r="E88">
        <v>0</v>
      </c>
      <c r="F88">
        <v>0</v>
      </c>
      <c r="G88">
        <v>0</v>
      </c>
      <c r="H88">
        <v>24987.54</v>
      </c>
      <c r="I88">
        <v>0</v>
      </c>
      <c r="J88">
        <v>1031.681</v>
      </c>
      <c r="K88">
        <v>0</v>
      </c>
      <c r="L88">
        <v>235.309</v>
      </c>
      <c r="M88">
        <v>442.71800000000002</v>
      </c>
      <c r="N88">
        <v>0</v>
      </c>
      <c r="O88">
        <v>1856.22</v>
      </c>
      <c r="P88">
        <v>119.706</v>
      </c>
      <c r="Q88">
        <v>0</v>
      </c>
      <c r="R88">
        <v>5092.7870000000003</v>
      </c>
      <c r="S88">
        <v>5447.4960000000001</v>
      </c>
      <c r="T88">
        <v>3892.9780000000001</v>
      </c>
      <c r="U88">
        <v>3765.5590000000002</v>
      </c>
      <c r="V88">
        <v>0</v>
      </c>
      <c r="W88">
        <v>3103.07</v>
      </c>
      <c r="X88">
        <v>0</v>
      </c>
      <c r="Y88">
        <v>0</v>
      </c>
      <c r="Z88">
        <v>2298.9380000000001</v>
      </c>
      <c r="AA88">
        <v>24987.524000000001</v>
      </c>
      <c r="AD88" s="12">
        <v>102249.046</v>
      </c>
    </row>
    <row r="89" spans="1:30">
      <c r="A89" s="4"/>
      <c r="B89" s="10">
        <v>5</v>
      </c>
      <c r="C89" s="10">
        <v>25205.64</v>
      </c>
      <c r="D89">
        <v>0</v>
      </c>
      <c r="E89">
        <v>0</v>
      </c>
      <c r="F89">
        <v>0</v>
      </c>
      <c r="G89">
        <v>0</v>
      </c>
      <c r="H89">
        <v>25205.64</v>
      </c>
      <c r="I89">
        <v>0</v>
      </c>
      <c r="J89">
        <v>1060.6420000000001</v>
      </c>
      <c r="K89">
        <v>0</v>
      </c>
      <c r="L89">
        <v>225.565</v>
      </c>
      <c r="M89">
        <v>441.77499999999998</v>
      </c>
      <c r="N89">
        <v>0</v>
      </c>
      <c r="O89">
        <v>1820.4739999999999</v>
      </c>
      <c r="P89">
        <v>133.261</v>
      </c>
      <c r="Q89">
        <v>0</v>
      </c>
      <c r="R89">
        <v>5297.5969999999998</v>
      </c>
      <c r="S89">
        <v>5475.643</v>
      </c>
      <c r="T89">
        <v>3897.549</v>
      </c>
      <c r="U89">
        <v>3801.8809999999999</v>
      </c>
      <c r="V89">
        <v>0</v>
      </c>
      <c r="W89">
        <v>3051.2530000000002</v>
      </c>
      <c r="X89">
        <v>0</v>
      </c>
      <c r="Y89">
        <v>0</v>
      </c>
      <c r="Z89">
        <v>2262.2489999999998</v>
      </c>
      <c r="AA89">
        <v>25205.64</v>
      </c>
      <c r="AD89" s="12">
        <v>103084.80899999999</v>
      </c>
    </row>
    <row r="90" spans="1:30">
      <c r="A90" s="4"/>
      <c r="B90" s="10">
        <v>6</v>
      </c>
      <c r="C90" s="10">
        <v>24979.95</v>
      </c>
      <c r="D90">
        <v>0</v>
      </c>
      <c r="E90">
        <v>0</v>
      </c>
      <c r="F90">
        <v>0</v>
      </c>
      <c r="G90">
        <v>0</v>
      </c>
      <c r="H90">
        <v>24979.95</v>
      </c>
      <c r="I90">
        <v>0</v>
      </c>
      <c r="J90">
        <v>1006.617</v>
      </c>
      <c r="K90">
        <v>0</v>
      </c>
      <c r="L90">
        <v>230.49299999999999</v>
      </c>
      <c r="M90">
        <v>435.017</v>
      </c>
      <c r="N90">
        <v>0</v>
      </c>
      <c r="O90">
        <v>1762.943</v>
      </c>
      <c r="P90">
        <v>135.53899999999999</v>
      </c>
      <c r="Q90">
        <v>0</v>
      </c>
      <c r="R90">
        <v>5291.9040000000005</v>
      </c>
      <c r="S90">
        <v>5347.4309999999996</v>
      </c>
      <c r="T90">
        <v>3902.88</v>
      </c>
      <c r="U90">
        <v>3866.84</v>
      </c>
      <c r="V90">
        <v>0</v>
      </c>
      <c r="W90">
        <v>3000.2860000000001</v>
      </c>
      <c r="X90">
        <v>0</v>
      </c>
      <c r="Y90">
        <v>0</v>
      </c>
      <c r="Z90">
        <v>2197.96</v>
      </c>
      <c r="AA90">
        <v>24979.95</v>
      </c>
      <c r="AD90" s="12">
        <v>102117.76000000001</v>
      </c>
    </row>
    <row r="91" spans="1:30">
      <c r="A91" s="4"/>
      <c r="B91" s="10">
        <v>7</v>
      </c>
      <c r="C91" s="10">
        <v>24879.040000000001</v>
      </c>
      <c r="D91">
        <v>0</v>
      </c>
      <c r="E91">
        <v>0</v>
      </c>
      <c r="F91">
        <v>0</v>
      </c>
      <c r="G91">
        <v>0</v>
      </c>
      <c r="H91">
        <v>24879.03</v>
      </c>
      <c r="I91">
        <v>0</v>
      </c>
      <c r="J91">
        <v>1021.725</v>
      </c>
      <c r="K91">
        <v>0</v>
      </c>
      <c r="L91">
        <v>232.57300000000001</v>
      </c>
      <c r="M91">
        <v>448.322</v>
      </c>
      <c r="N91">
        <v>0</v>
      </c>
      <c r="O91">
        <v>1683.914</v>
      </c>
      <c r="P91">
        <v>139.96199999999999</v>
      </c>
      <c r="Q91">
        <v>0</v>
      </c>
      <c r="R91">
        <v>5425.3459999999995</v>
      </c>
      <c r="S91">
        <v>5158.451</v>
      </c>
      <c r="T91">
        <v>3828.1030000000001</v>
      </c>
      <c r="U91">
        <v>3853.9009999999998</v>
      </c>
      <c r="V91">
        <v>0</v>
      </c>
      <c r="W91">
        <v>3086.7429999999999</v>
      </c>
      <c r="X91">
        <v>0</v>
      </c>
      <c r="Y91">
        <v>0</v>
      </c>
      <c r="Z91">
        <v>2132.2359999999999</v>
      </c>
      <c r="AA91">
        <v>24879.040000000001</v>
      </c>
      <c r="AD91" s="12">
        <v>101648.386</v>
      </c>
    </row>
    <row r="92" spans="1:30">
      <c r="A92" s="4"/>
      <c r="B92" s="10">
        <v>8</v>
      </c>
      <c r="C92" s="10">
        <v>24748.080000000002</v>
      </c>
      <c r="D92">
        <v>0</v>
      </c>
      <c r="E92">
        <v>0</v>
      </c>
      <c r="F92">
        <v>0</v>
      </c>
      <c r="G92">
        <v>0</v>
      </c>
      <c r="H92">
        <v>24748.080000000002</v>
      </c>
      <c r="I92">
        <v>0</v>
      </c>
      <c r="J92">
        <v>1004.621</v>
      </c>
      <c r="K92">
        <v>0</v>
      </c>
      <c r="L92">
        <v>256.77</v>
      </c>
      <c r="M92">
        <v>462.55099999999999</v>
      </c>
      <c r="N92">
        <v>0</v>
      </c>
      <c r="O92">
        <v>0</v>
      </c>
      <c r="P92">
        <v>136.70699999999999</v>
      </c>
      <c r="Q92">
        <v>0</v>
      </c>
      <c r="R92">
        <v>6742.4489999999996</v>
      </c>
      <c r="S92">
        <v>5283.8289999999997</v>
      </c>
      <c r="T92">
        <v>3796.06</v>
      </c>
      <c r="U92">
        <v>3957.3310000000001</v>
      </c>
      <c r="V92">
        <v>0</v>
      </c>
      <c r="W92">
        <v>3107.759</v>
      </c>
      <c r="X92">
        <v>0</v>
      </c>
      <c r="Y92">
        <v>0</v>
      </c>
      <c r="Z92">
        <v>462.55099999999999</v>
      </c>
      <c r="AA92">
        <v>24748.077000000001</v>
      </c>
      <c r="AD92" s="12">
        <v>99454.86500000002</v>
      </c>
    </row>
    <row r="93" spans="1:30">
      <c r="A93" s="4"/>
      <c r="B93" s="10">
        <v>9</v>
      </c>
      <c r="C93" s="10">
        <v>25209.54</v>
      </c>
      <c r="D93">
        <v>0</v>
      </c>
      <c r="E93">
        <v>0</v>
      </c>
      <c r="F93">
        <v>0</v>
      </c>
      <c r="G93">
        <v>0</v>
      </c>
      <c r="H93">
        <v>25209.54</v>
      </c>
      <c r="I93">
        <v>0</v>
      </c>
      <c r="J93">
        <v>1047.8800000000001</v>
      </c>
      <c r="K93">
        <v>0</v>
      </c>
      <c r="L93">
        <v>263.05399999999997</v>
      </c>
      <c r="M93">
        <v>456.62700000000001</v>
      </c>
      <c r="N93">
        <v>0</v>
      </c>
      <c r="O93">
        <v>0</v>
      </c>
      <c r="P93">
        <v>136.30000000000001</v>
      </c>
      <c r="Q93">
        <v>0</v>
      </c>
      <c r="R93">
        <v>6996.9189999999999</v>
      </c>
      <c r="S93">
        <v>5419.8419999999996</v>
      </c>
      <c r="T93">
        <v>3820.7359999999999</v>
      </c>
      <c r="U93">
        <v>4014.4319999999998</v>
      </c>
      <c r="V93">
        <v>0</v>
      </c>
      <c r="W93">
        <v>3053.748</v>
      </c>
      <c r="X93">
        <v>0</v>
      </c>
      <c r="Y93">
        <v>0</v>
      </c>
      <c r="Z93">
        <v>456.62700000000001</v>
      </c>
      <c r="AA93">
        <v>25209.538</v>
      </c>
      <c r="AD93" s="12">
        <v>101294.783</v>
      </c>
    </row>
    <row r="94" spans="1:30">
      <c r="A94" s="4"/>
      <c r="B94" s="10">
        <v>10</v>
      </c>
      <c r="C94" s="10">
        <v>25188.82</v>
      </c>
      <c r="D94">
        <v>0</v>
      </c>
      <c r="E94">
        <v>0</v>
      </c>
      <c r="F94">
        <v>0</v>
      </c>
      <c r="G94">
        <v>0</v>
      </c>
      <c r="H94">
        <v>25188.82</v>
      </c>
      <c r="I94">
        <v>0</v>
      </c>
      <c r="J94">
        <v>1024.242</v>
      </c>
      <c r="K94">
        <v>0</v>
      </c>
      <c r="L94">
        <v>275.23099999999999</v>
      </c>
      <c r="M94">
        <v>432.44</v>
      </c>
      <c r="N94">
        <v>0</v>
      </c>
      <c r="O94">
        <v>0</v>
      </c>
      <c r="P94">
        <v>135.471</v>
      </c>
      <c r="Q94">
        <v>0</v>
      </c>
      <c r="R94">
        <v>7111.8519999999999</v>
      </c>
      <c r="S94">
        <v>5473.4269999999997</v>
      </c>
      <c r="T94">
        <v>3595.0680000000002</v>
      </c>
      <c r="U94">
        <v>3965.9989999999998</v>
      </c>
      <c r="V94">
        <v>0</v>
      </c>
      <c r="W94">
        <v>3175.0920000000001</v>
      </c>
      <c r="X94">
        <v>0</v>
      </c>
      <c r="Y94">
        <v>0</v>
      </c>
      <c r="Z94">
        <v>432.44</v>
      </c>
      <c r="AA94">
        <v>25188.822</v>
      </c>
      <c r="AD94" s="12">
        <v>101187.724</v>
      </c>
    </row>
    <row r="95" spans="1:30">
      <c r="A95" s="4"/>
      <c r="B95" s="10">
        <v>11</v>
      </c>
      <c r="C95" s="10">
        <v>25815.73</v>
      </c>
      <c r="D95">
        <v>0</v>
      </c>
      <c r="E95">
        <v>0</v>
      </c>
      <c r="F95">
        <v>0</v>
      </c>
      <c r="G95">
        <v>0</v>
      </c>
      <c r="H95">
        <v>25815.72</v>
      </c>
      <c r="I95">
        <v>0</v>
      </c>
      <c r="J95">
        <v>1056.944</v>
      </c>
      <c r="K95">
        <v>0</v>
      </c>
      <c r="L95">
        <v>288.86799999999999</v>
      </c>
      <c r="M95">
        <v>436.13200000000001</v>
      </c>
      <c r="N95">
        <v>0</v>
      </c>
      <c r="O95">
        <v>0</v>
      </c>
      <c r="P95">
        <v>167.834</v>
      </c>
      <c r="Q95">
        <v>0</v>
      </c>
      <c r="R95">
        <v>7227.1750000000002</v>
      </c>
      <c r="S95">
        <v>5523.5469999999996</v>
      </c>
      <c r="T95">
        <v>3821.6039999999998</v>
      </c>
      <c r="U95">
        <v>4001.3820000000001</v>
      </c>
      <c r="V95">
        <v>0</v>
      </c>
      <c r="W95">
        <v>3292.2440000000001</v>
      </c>
      <c r="X95">
        <v>0</v>
      </c>
      <c r="Y95">
        <v>0</v>
      </c>
      <c r="Z95">
        <v>436.13200000000001</v>
      </c>
      <c r="AA95">
        <v>25815.73</v>
      </c>
      <c r="AD95" s="12">
        <v>103699.04200000002</v>
      </c>
    </row>
    <row r="96" spans="1:30">
      <c r="A96" s="4"/>
      <c r="B96" s="10">
        <v>12</v>
      </c>
      <c r="C96" s="10">
        <v>26386.97</v>
      </c>
      <c r="D96">
        <v>0</v>
      </c>
      <c r="E96">
        <v>0</v>
      </c>
      <c r="F96">
        <v>0</v>
      </c>
      <c r="G96">
        <v>0</v>
      </c>
      <c r="H96">
        <v>26386.98</v>
      </c>
      <c r="I96">
        <v>0</v>
      </c>
      <c r="J96">
        <v>1091.579</v>
      </c>
      <c r="K96">
        <v>0</v>
      </c>
      <c r="L96">
        <v>292.85700000000003</v>
      </c>
      <c r="M96">
        <v>467.45499999999998</v>
      </c>
      <c r="N96">
        <v>0</v>
      </c>
      <c r="O96">
        <v>0</v>
      </c>
      <c r="P96">
        <v>173.97900000000001</v>
      </c>
      <c r="Q96">
        <v>0</v>
      </c>
      <c r="R96">
        <v>7343.4260000000004</v>
      </c>
      <c r="S96">
        <v>5581.6490000000003</v>
      </c>
      <c r="T96">
        <v>3996.3919999999998</v>
      </c>
      <c r="U96">
        <v>4148.1909999999998</v>
      </c>
      <c r="V96">
        <v>0</v>
      </c>
      <c r="W96">
        <v>3291.442</v>
      </c>
      <c r="X96">
        <v>0</v>
      </c>
      <c r="Y96">
        <v>0</v>
      </c>
      <c r="Z96">
        <v>467.45499999999998</v>
      </c>
      <c r="AA96">
        <v>26386.97</v>
      </c>
      <c r="AD96" s="12">
        <v>106015.34500000002</v>
      </c>
    </row>
    <row r="97" spans="1:30">
      <c r="A97" s="1" t="s">
        <v>93</v>
      </c>
      <c r="B97" s="2"/>
      <c r="C97" s="1">
        <v>303000.80000000005</v>
      </c>
      <c r="D97" s="6">
        <v>172.63</v>
      </c>
      <c r="E97" s="6">
        <v>0</v>
      </c>
      <c r="F97" s="6">
        <v>0</v>
      </c>
      <c r="G97" s="6">
        <v>172.63</v>
      </c>
      <c r="H97" s="6">
        <v>302828.23</v>
      </c>
      <c r="I97" s="6">
        <v>2875.4929999999999</v>
      </c>
      <c r="J97" s="6">
        <v>12430.562999999998</v>
      </c>
      <c r="K97" s="6">
        <v>1059.124</v>
      </c>
      <c r="L97" s="6">
        <v>3089.3789999999995</v>
      </c>
      <c r="M97" s="6">
        <v>5359.86</v>
      </c>
      <c r="N97" s="6">
        <v>0</v>
      </c>
      <c r="O97" s="6">
        <v>13205.311</v>
      </c>
      <c r="P97" s="6">
        <v>1637.402</v>
      </c>
      <c r="Q97" s="6">
        <v>0</v>
      </c>
      <c r="R97" s="6">
        <v>71020.146000000008</v>
      </c>
      <c r="S97" s="6">
        <v>62647.578999999983</v>
      </c>
      <c r="T97" s="6">
        <v>45277.778999999995</v>
      </c>
      <c r="U97" s="6">
        <v>46824.177000000003</v>
      </c>
      <c r="V97" s="6">
        <v>0</v>
      </c>
      <c r="W97" s="6">
        <v>37401.353000000003</v>
      </c>
      <c r="X97" s="6">
        <v>0</v>
      </c>
      <c r="Y97" s="6">
        <v>0</v>
      </c>
      <c r="Z97" s="6">
        <v>22672.418000000001</v>
      </c>
      <c r="AA97" s="6">
        <v>303000.79599999997</v>
      </c>
      <c r="AB97" s="6"/>
      <c r="AC97" s="6"/>
      <c r="AD97" s="7">
        <v>1234675.6700000002</v>
      </c>
    </row>
    <row r="98" spans="1:30">
      <c r="A98" s="1">
        <v>2002</v>
      </c>
      <c r="B98" s="1">
        <v>1</v>
      </c>
      <c r="C98" s="1">
        <v>26815.82</v>
      </c>
      <c r="D98" s="6">
        <v>0</v>
      </c>
      <c r="E98" s="6">
        <v>0</v>
      </c>
      <c r="F98" s="6">
        <v>0</v>
      </c>
      <c r="G98" s="6">
        <v>0</v>
      </c>
      <c r="H98" s="6">
        <v>26815.81</v>
      </c>
      <c r="I98" s="6">
        <v>0</v>
      </c>
      <c r="J98" s="6">
        <v>1141.3610000000001</v>
      </c>
      <c r="K98" s="6">
        <v>0</v>
      </c>
      <c r="L98" s="6">
        <v>296.39400000000001</v>
      </c>
      <c r="M98" s="6">
        <v>478.267</v>
      </c>
      <c r="N98" s="6">
        <v>0</v>
      </c>
      <c r="O98" s="6">
        <v>0</v>
      </c>
      <c r="P98" s="6">
        <v>176.91499999999999</v>
      </c>
      <c r="Q98" s="6">
        <v>0</v>
      </c>
      <c r="R98" s="6">
        <v>7597.9290000000001</v>
      </c>
      <c r="S98" s="6">
        <v>5561.134</v>
      </c>
      <c r="T98" s="6">
        <v>4236.7830000000004</v>
      </c>
      <c r="U98" s="6">
        <v>4133.7830000000004</v>
      </c>
      <c r="V98" s="6">
        <v>0</v>
      </c>
      <c r="W98" s="6">
        <v>3193.2530000000002</v>
      </c>
      <c r="X98" s="6">
        <v>0</v>
      </c>
      <c r="Y98" s="6">
        <v>0</v>
      </c>
      <c r="Z98" s="6">
        <v>478.267</v>
      </c>
      <c r="AA98" s="6">
        <v>26815.819</v>
      </c>
      <c r="AB98" s="6"/>
      <c r="AC98" s="6"/>
      <c r="AD98" s="7">
        <v>107741.535</v>
      </c>
    </row>
    <row r="99" spans="1:30">
      <c r="A99" s="4"/>
      <c r="B99" s="10">
        <v>2</v>
      </c>
      <c r="C99" s="10">
        <v>27600.43</v>
      </c>
      <c r="D99">
        <v>0</v>
      </c>
      <c r="E99">
        <v>0</v>
      </c>
      <c r="F99">
        <v>0</v>
      </c>
      <c r="G99">
        <v>0</v>
      </c>
      <c r="H99">
        <v>27600.42</v>
      </c>
      <c r="I99">
        <v>0</v>
      </c>
      <c r="J99">
        <v>1240.4190000000001</v>
      </c>
      <c r="K99">
        <v>0</v>
      </c>
      <c r="L99">
        <v>302.47399999999999</v>
      </c>
      <c r="M99">
        <v>505.56200000000001</v>
      </c>
      <c r="N99">
        <v>0</v>
      </c>
      <c r="O99">
        <v>0</v>
      </c>
      <c r="P99">
        <v>175.304</v>
      </c>
      <c r="Q99">
        <v>0</v>
      </c>
      <c r="R99">
        <v>7734.38</v>
      </c>
      <c r="S99">
        <v>5801.9809999999998</v>
      </c>
      <c r="T99">
        <v>4625.7250000000004</v>
      </c>
      <c r="U99">
        <v>4127.933</v>
      </c>
      <c r="V99">
        <v>0</v>
      </c>
      <c r="W99">
        <v>3086.6529999999998</v>
      </c>
      <c r="X99">
        <v>0</v>
      </c>
      <c r="Y99">
        <v>0</v>
      </c>
      <c r="Z99">
        <v>505.56200000000001</v>
      </c>
      <c r="AA99">
        <v>27600.431</v>
      </c>
      <c r="AD99" s="12">
        <v>110907.27400000002</v>
      </c>
    </row>
    <row r="100" spans="1:30">
      <c r="A100" s="4"/>
      <c r="B100" s="10">
        <v>3</v>
      </c>
      <c r="C100" s="10">
        <v>27737.59</v>
      </c>
      <c r="D100">
        <v>0</v>
      </c>
      <c r="E100">
        <v>0</v>
      </c>
      <c r="F100">
        <v>0</v>
      </c>
      <c r="G100">
        <v>0</v>
      </c>
      <c r="H100">
        <v>27737.59</v>
      </c>
      <c r="I100">
        <v>0</v>
      </c>
      <c r="J100">
        <v>1192.009</v>
      </c>
      <c r="K100">
        <v>0</v>
      </c>
      <c r="L100">
        <v>305.46199999999999</v>
      </c>
      <c r="M100">
        <v>508.84100000000001</v>
      </c>
      <c r="N100">
        <v>0</v>
      </c>
      <c r="O100">
        <v>0</v>
      </c>
      <c r="P100">
        <v>179.10599999999999</v>
      </c>
      <c r="Q100">
        <v>0</v>
      </c>
      <c r="R100">
        <v>7661.1180000000004</v>
      </c>
      <c r="S100">
        <v>5918.1970000000001</v>
      </c>
      <c r="T100">
        <v>4739.4170000000004</v>
      </c>
      <c r="U100">
        <v>4218.2920000000004</v>
      </c>
      <c r="V100">
        <v>0</v>
      </c>
      <c r="W100">
        <v>3015.1439999999998</v>
      </c>
      <c r="X100">
        <v>0</v>
      </c>
      <c r="Y100">
        <v>0</v>
      </c>
      <c r="Z100">
        <v>508.84100000000001</v>
      </c>
      <c r="AA100">
        <v>27737.585999999999</v>
      </c>
      <c r="AD100" s="12">
        <v>111459.193</v>
      </c>
    </row>
    <row r="101" spans="1:30">
      <c r="A101" s="4"/>
      <c r="B101" s="10">
        <v>4</v>
      </c>
      <c r="C101" s="10">
        <v>27943.75</v>
      </c>
      <c r="D101">
        <v>0</v>
      </c>
      <c r="E101">
        <v>0</v>
      </c>
      <c r="G101">
        <v>0</v>
      </c>
      <c r="H101">
        <v>27943.759999999998</v>
      </c>
      <c r="I101">
        <v>0</v>
      </c>
      <c r="J101">
        <v>1188.588</v>
      </c>
      <c r="K101">
        <v>0</v>
      </c>
      <c r="L101">
        <v>289.04500000000002</v>
      </c>
      <c r="M101">
        <v>508.63799999999998</v>
      </c>
      <c r="N101">
        <v>0</v>
      </c>
      <c r="O101">
        <v>0</v>
      </c>
      <c r="P101">
        <v>180</v>
      </c>
      <c r="Q101">
        <v>0</v>
      </c>
      <c r="R101">
        <v>7728.433</v>
      </c>
      <c r="S101">
        <v>5976.9530000000004</v>
      </c>
      <c r="T101">
        <v>4822.1239999999998</v>
      </c>
      <c r="U101">
        <v>4303.1049999999996</v>
      </c>
      <c r="V101">
        <v>0</v>
      </c>
      <c r="W101">
        <v>2946.8670000000002</v>
      </c>
      <c r="X101">
        <v>0</v>
      </c>
      <c r="Y101">
        <v>0</v>
      </c>
      <c r="Z101">
        <v>508.63799999999998</v>
      </c>
      <c r="AA101">
        <v>27943.753000000001</v>
      </c>
      <c r="AD101" s="12">
        <v>112283.65399999998</v>
      </c>
    </row>
    <row r="102" spans="1:30">
      <c r="A102" s="4"/>
      <c r="B102" s="10">
        <v>5</v>
      </c>
      <c r="C102" s="10">
        <v>28756.62</v>
      </c>
      <c r="D102">
        <v>0</v>
      </c>
      <c r="E102">
        <v>0</v>
      </c>
      <c r="F102">
        <v>0</v>
      </c>
      <c r="G102">
        <v>0</v>
      </c>
      <c r="H102">
        <v>28756.62</v>
      </c>
      <c r="I102">
        <v>0</v>
      </c>
      <c r="J102">
        <v>1282.989</v>
      </c>
      <c r="K102">
        <v>0</v>
      </c>
      <c r="L102">
        <v>279.70999999999998</v>
      </c>
      <c r="M102">
        <v>503.24299999999999</v>
      </c>
      <c r="N102">
        <v>0</v>
      </c>
      <c r="O102">
        <v>0</v>
      </c>
      <c r="P102">
        <v>175.995</v>
      </c>
      <c r="Q102">
        <v>138</v>
      </c>
      <c r="R102">
        <v>7766.9570000000003</v>
      </c>
      <c r="S102">
        <v>6205.1930000000002</v>
      </c>
      <c r="T102">
        <v>5001.8890000000001</v>
      </c>
      <c r="U102">
        <v>4356.6580000000004</v>
      </c>
      <c r="V102">
        <v>0</v>
      </c>
      <c r="W102">
        <v>3045.982</v>
      </c>
      <c r="X102">
        <v>0</v>
      </c>
      <c r="Y102">
        <v>0</v>
      </c>
      <c r="Z102">
        <v>503.24299999999999</v>
      </c>
      <c r="AA102">
        <v>28756.616000000002</v>
      </c>
      <c r="AD102" s="12">
        <v>115529.715</v>
      </c>
    </row>
    <row r="103" spans="1:30">
      <c r="A103" s="4"/>
      <c r="B103" s="10">
        <v>6</v>
      </c>
      <c r="C103" s="10">
        <v>28623.18</v>
      </c>
      <c r="D103">
        <v>0</v>
      </c>
      <c r="E103">
        <v>0</v>
      </c>
      <c r="F103">
        <v>0</v>
      </c>
      <c r="G103">
        <v>0</v>
      </c>
      <c r="H103">
        <v>28623.19</v>
      </c>
      <c r="I103">
        <v>0</v>
      </c>
      <c r="J103">
        <v>1203.912</v>
      </c>
      <c r="K103">
        <v>0</v>
      </c>
      <c r="L103">
        <v>310.41899999999998</v>
      </c>
      <c r="M103">
        <v>508.45699999999999</v>
      </c>
      <c r="N103">
        <v>0</v>
      </c>
      <c r="O103">
        <v>0</v>
      </c>
      <c r="P103">
        <v>169.43100000000001</v>
      </c>
      <c r="Q103">
        <v>140.79499999999999</v>
      </c>
      <c r="R103">
        <v>7870.9459999999999</v>
      </c>
      <c r="S103">
        <v>6232.8729999999996</v>
      </c>
      <c r="T103">
        <v>5020.0190000000002</v>
      </c>
      <c r="U103">
        <v>4326.0569999999998</v>
      </c>
      <c r="V103">
        <v>0</v>
      </c>
      <c r="W103">
        <v>2840.2660000000001</v>
      </c>
      <c r="X103">
        <v>0</v>
      </c>
      <c r="Y103">
        <v>0</v>
      </c>
      <c r="Z103">
        <v>508.45699999999999</v>
      </c>
      <c r="AA103">
        <v>28623.174999999999</v>
      </c>
      <c r="AD103" s="12">
        <v>115001.17699999998</v>
      </c>
    </row>
    <row r="104" spans="1:30">
      <c r="A104" s="4"/>
      <c r="B104" s="10">
        <v>7</v>
      </c>
      <c r="C104" s="10">
        <v>28630.48</v>
      </c>
      <c r="D104">
        <v>0</v>
      </c>
      <c r="E104">
        <v>0</v>
      </c>
      <c r="F104">
        <v>0</v>
      </c>
      <c r="G104">
        <v>0</v>
      </c>
      <c r="H104">
        <v>28630.49</v>
      </c>
      <c r="I104">
        <v>0</v>
      </c>
      <c r="J104">
        <v>1211.9349999999999</v>
      </c>
      <c r="K104">
        <v>0</v>
      </c>
      <c r="L104">
        <v>296.30200000000002</v>
      </c>
      <c r="M104">
        <v>511.274</v>
      </c>
      <c r="N104">
        <v>0</v>
      </c>
      <c r="O104">
        <v>0</v>
      </c>
      <c r="P104">
        <v>173.66</v>
      </c>
      <c r="Q104">
        <v>141.357</v>
      </c>
      <c r="R104">
        <v>8014.3069999999998</v>
      </c>
      <c r="S104">
        <v>6170.3850000000002</v>
      </c>
      <c r="T104">
        <v>4981.1620000000003</v>
      </c>
      <c r="U104">
        <v>4365.3969999999999</v>
      </c>
      <c r="V104">
        <v>0</v>
      </c>
      <c r="W104">
        <v>2764.7020000000002</v>
      </c>
      <c r="X104">
        <v>0</v>
      </c>
      <c r="Y104">
        <v>0</v>
      </c>
      <c r="Z104">
        <v>511.274</v>
      </c>
      <c r="AA104">
        <v>28630.481</v>
      </c>
      <c r="AD104" s="12">
        <v>115033.20600000001</v>
      </c>
    </row>
    <row r="105" spans="1:30">
      <c r="A105" s="4"/>
      <c r="B105" s="10">
        <v>8</v>
      </c>
      <c r="C105" s="10">
        <v>29155.78</v>
      </c>
      <c r="D105">
        <v>0</v>
      </c>
      <c r="E105">
        <v>0</v>
      </c>
      <c r="F105">
        <v>0</v>
      </c>
      <c r="G105">
        <v>0</v>
      </c>
      <c r="H105">
        <v>29155.77</v>
      </c>
      <c r="I105">
        <v>0</v>
      </c>
      <c r="J105">
        <v>1234.6369999999999</v>
      </c>
      <c r="K105">
        <v>0</v>
      </c>
      <c r="L105">
        <v>287.733</v>
      </c>
      <c r="M105">
        <v>501.57100000000003</v>
      </c>
      <c r="N105">
        <v>0</v>
      </c>
      <c r="O105">
        <v>0</v>
      </c>
      <c r="P105">
        <v>179.124</v>
      </c>
      <c r="Q105">
        <v>147.01499999999999</v>
      </c>
      <c r="R105">
        <v>8207.866</v>
      </c>
      <c r="S105">
        <v>6209.4440000000004</v>
      </c>
      <c r="T105">
        <v>5074.6899999999996</v>
      </c>
      <c r="U105">
        <v>4464.5230000000001</v>
      </c>
      <c r="V105">
        <v>0</v>
      </c>
      <c r="W105">
        <v>2849.174</v>
      </c>
      <c r="X105">
        <v>0</v>
      </c>
      <c r="Y105">
        <v>0</v>
      </c>
      <c r="Z105">
        <v>501.57100000000003</v>
      </c>
      <c r="AA105">
        <v>29155.776999999998</v>
      </c>
      <c r="AD105" s="12">
        <v>117124.67500000002</v>
      </c>
    </row>
    <row r="106" spans="1:30">
      <c r="A106" s="4"/>
      <c r="B106" s="10">
        <v>9</v>
      </c>
      <c r="C106" s="10">
        <v>29089.33</v>
      </c>
      <c r="D106">
        <v>0</v>
      </c>
      <c r="E106">
        <v>0</v>
      </c>
      <c r="F106">
        <v>0</v>
      </c>
      <c r="G106">
        <v>0</v>
      </c>
      <c r="H106">
        <v>29089.34</v>
      </c>
      <c r="I106">
        <v>0</v>
      </c>
      <c r="J106">
        <v>1185.2139999999999</v>
      </c>
      <c r="K106">
        <v>0</v>
      </c>
      <c r="L106">
        <v>296.12700000000001</v>
      </c>
      <c r="M106">
        <v>499.298</v>
      </c>
      <c r="N106">
        <v>0</v>
      </c>
      <c r="O106">
        <v>0</v>
      </c>
      <c r="P106">
        <v>178.11699999999999</v>
      </c>
      <c r="Q106">
        <v>158.29499999999999</v>
      </c>
      <c r="R106">
        <v>8171.9610000000002</v>
      </c>
      <c r="S106">
        <v>6234.1080000000002</v>
      </c>
      <c r="T106">
        <v>5131.3459999999995</v>
      </c>
      <c r="U106">
        <v>4376.2039999999997</v>
      </c>
      <c r="V106">
        <v>0</v>
      </c>
      <c r="W106">
        <v>2858.6590000000001</v>
      </c>
      <c r="X106">
        <v>0</v>
      </c>
      <c r="Y106">
        <v>0</v>
      </c>
      <c r="Z106">
        <v>499.298</v>
      </c>
      <c r="AA106">
        <v>29089.329000000002</v>
      </c>
      <c r="AD106" s="12">
        <v>116856.626</v>
      </c>
    </row>
    <row r="107" spans="1:30">
      <c r="A107" s="4"/>
      <c r="B107" s="10">
        <v>10</v>
      </c>
      <c r="C107" s="10">
        <v>29178.83</v>
      </c>
      <c r="D107">
        <v>0</v>
      </c>
      <c r="E107">
        <v>0</v>
      </c>
      <c r="F107">
        <v>0</v>
      </c>
      <c r="G107">
        <v>0</v>
      </c>
      <c r="H107">
        <v>29178.84</v>
      </c>
      <c r="I107">
        <v>0</v>
      </c>
      <c r="J107">
        <v>1236.2460000000001</v>
      </c>
      <c r="K107">
        <v>0</v>
      </c>
      <c r="L107">
        <v>292.93700000000001</v>
      </c>
      <c r="M107">
        <v>500.02800000000002</v>
      </c>
      <c r="N107">
        <v>0</v>
      </c>
      <c r="O107">
        <v>0</v>
      </c>
      <c r="P107">
        <v>172.107</v>
      </c>
      <c r="Q107">
        <v>180.792</v>
      </c>
      <c r="R107">
        <v>8141.835</v>
      </c>
      <c r="S107">
        <v>6194.232</v>
      </c>
      <c r="T107">
        <v>5026.8590000000004</v>
      </c>
      <c r="U107">
        <v>4594.2629999999999</v>
      </c>
      <c r="V107">
        <v>0</v>
      </c>
      <c r="W107">
        <v>2839.527</v>
      </c>
      <c r="X107">
        <v>0</v>
      </c>
      <c r="Y107">
        <v>0</v>
      </c>
      <c r="Z107">
        <v>500.02800000000002</v>
      </c>
      <c r="AA107">
        <v>29178.826000000001</v>
      </c>
      <c r="AD107" s="12">
        <v>117215.35000000002</v>
      </c>
    </row>
    <row r="108" spans="1:30">
      <c r="A108" s="4"/>
      <c r="B108" s="10">
        <v>11</v>
      </c>
      <c r="C108" s="10">
        <v>29485.25</v>
      </c>
      <c r="D108">
        <v>0</v>
      </c>
      <c r="E108">
        <v>0</v>
      </c>
      <c r="F108">
        <v>0</v>
      </c>
      <c r="G108">
        <v>0</v>
      </c>
      <c r="H108">
        <v>29485.26</v>
      </c>
      <c r="I108">
        <v>0</v>
      </c>
      <c r="J108">
        <v>1231.519</v>
      </c>
      <c r="K108">
        <v>0</v>
      </c>
      <c r="L108">
        <v>318.65699999999998</v>
      </c>
      <c r="M108">
        <v>477.42899999999997</v>
      </c>
      <c r="N108">
        <v>0</v>
      </c>
      <c r="O108">
        <v>0</v>
      </c>
      <c r="P108">
        <v>168.97499999999999</v>
      </c>
      <c r="Q108">
        <v>178.209</v>
      </c>
      <c r="R108">
        <v>8303.9429999999993</v>
      </c>
      <c r="S108">
        <v>6262.35</v>
      </c>
      <c r="T108">
        <v>4996.5159999999996</v>
      </c>
      <c r="U108">
        <v>4698.0600000000004</v>
      </c>
      <c r="V108">
        <v>0</v>
      </c>
      <c r="W108">
        <v>2849.587</v>
      </c>
      <c r="X108">
        <v>0</v>
      </c>
      <c r="Y108">
        <v>0</v>
      </c>
      <c r="Z108">
        <v>477.42899999999997</v>
      </c>
      <c r="AA108">
        <v>29485.244999999999</v>
      </c>
      <c r="AD108" s="12">
        <v>118418.429</v>
      </c>
    </row>
    <row r="109" spans="1:30">
      <c r="A109" s="4"/>
      <c r="B109" s="10">
        <v>12</v>
      </c>
      <c r="C109" s="10">
        <v>29231.61</v>
      </c>
      <c r="D109">
        <v>0</v>
      </c>
      <c r="E109">
        <v>0</v>
      </c>
      <c r="F109">
        <v>0</v>
      </c>
      <c r="G109">
        <v>0</v>
      </c>
      <c r="H109">
        <v>29231.61</v>
      </c>
      <c r="I109">
        <v>0</v>
      </c>
      <c r="J109">
        <v>1230.068</v>
      </c>
      <c r="K109">
        <v>0</v>
      </c>
      <c r="L109">
        <v>317.596</v>
      </c>
      <c r="M109">
        <v>397.54199999999997</v>
      </c>
      <c r="N109">
        <v>0</v>
      </c>
      <c r="O109">
        <v>0</v>
      </c>
      <c r="P109">
        <v>167.50200000000001</v>
      </c>
      <c r="Q109">
        <v>195.92599999999999</v>
      </c>
      <c r="R109">
        <v>8197.2690000000002</v>
      </c>
      <c r="S109">
        <v>6216.3729999999996</v>
      </c>
      <c r="T109">
        <v>4943.4369999999999</v>
      </c>
      <c r="U109">
        <v>4635.491</v>
      </c>
      <c r="V109">
        <v>0</v>
      </c>
      <c r="W109">
        <v>2930.4029999999998</v>
      </c>
      <c r="X109">
        <v>0</v>
      </c>
      <c r="Y109">
        <v>0</v>
      </c>
      <c r="Z109">
        <v>397.54199999999997</v>
      </c>
      <c r="AA109">
        <v>29231.607</v>
      </c>
      <c r="AD109" s="12">
        <v>117323.976</v>
      </c>
    </row>
    <row r="110" spans="1:30">
      <c r="A110" s="1" t="s">
        <v>94</v>
      </c>
      <c r="B110" s="2"/>
      <c r="C110" s="1">
        <v>342248.67</v>
      </c>
      <c r="D110" s="6">
        <v>0</v>
      </c>
      <c r="E110" s="6">
        <v>0</v>
      </c>
      <c r="F110" s="6">
        <v>0</v>
      </c>
      <c r="G110" s="6">
        <v>0</v>
      </c>
      <c r="H110" s="6">
        <v>342248.69999999995</v>
      </c>
      <c r="I110" s="6">
        <v>0</v>
      </c>
      <c r="J110" s="6">
        <v>14578.897000000001</v>
      </c>
      <c r="K110" s="6">
        <v>0</v>
      </c>
      <c r="L110" s="6">
        <v>3592.8560000000002</v>
      </c>
      <c r="M110" s="6">
        <v>5900.1500000000005</v>
      </c>
      <c r="N110" s="6">
        <v>0</v>
      </c>
      <c r="O110" s="6">
        <v>0</v>
      </c>
      <c r="P110" s="6">
        <v>2096.2359999999999</v>
      </c>
      <c r="Q110" s="6">
        <v>1280.3889999999999</v>
      </c>
      <c r="R110" s="6">
        <v>95396.944000000018</v>
      </c>
      <c r="S110" s="6">
        <v>72983.222999999998</v>
      </c>
      <c r="T110" s="6">
        <v>58599.967000000011</v>
      </c>
      <c r="U110" s="6">
        <v>52599.765999999996</v>
      </c>
      <c r="V110" s="6">
        <v>0</v>
      </c>
      <c r="W110" s="6">
        <v>35220.216999999997</v>
      </c>
      <c r="X110" s="6">
        <v>0</v>
      </c>
      <c r="Y110" s="6">
        <v>0</v>
      </c>
      <c r="Z110" s="6">
        <v>5900.1500000000005</v>
      </c>
      <c r="AA110" s="6">
        <v>342248.64499999996</v>
      </c>
      <c r="AB110" s="6"/>
      <c r="AC110" s="6"/>
      <c r="AD110" s="7">
        <v>1374894.81</v>
      </c>
    </row>
    <row r="111" spans="1:30">
      <c r="A111" s="1">
        <v>2003</v>
      </c>
      <c r="B111" s="1">
        <v>1</v>
      </c>
      <c r="C111" s="1">
        <v>30003.41</v>
      </c>
      <c r="D111" s="6">
        <v>0</v>
      </c>
      <c r="E111" s="6">
        <v>0</v>
      </c>
      <c r="F111" s="6">
        <v>0</v>
      </c>
      <c r="G111" s="6">
        <v>0</v>
      </c>
      <c r="H111" s="6">
        <v>30003.4</v>
      </c>
      <c r="I111" s="6">
        <v>0</v>
      </c>
      <c r="J111" s="6">
        <v>1190.1010000000001</v>
      </c>
      <c r="K111" s="6">
        <v>0</v>
      </c>
      <c r="L111" s="6">
        <v>312.96800000000002</v>
      </c>
      <c r="M111" s="6">
        <v>379.90300000000002</v>
      </c>
      <c r="N111" s="6">
        <v>0</v>
      </c>
      <c r="O111" s="6">
        <v>0</v>
      </c>
      <c r="P111" s="6">
        <v>167.17400000000001</v>
      </c>
      <c r="Q111" s="6">
        <v>193.053</v>
      </c>
      <c r="R111" s="6">
        <v>8598.0190000000002</v>
      </c>
      <c r="S111" s="6">
        <v>6391.1409999999996</v>
      </c>
      <c r="T111" s="6">
        <v>4995.26</v>
      </c>
      <c r="U111" s="6">
        <v>4702.4719999999998</v>
      </c>
      <c r="V111" s="6">
        <v>0</v>
      </c>
      <c r="W111" s="6">
        <v>3073.3159999999998</v>
      </c>
      <c r="X111" s="6">
        <v>0</v>
      </c>
      <c r="Y111" s="6">
        <v>0</v>
      </c>
      <c r="Z111" s="6">
        <v>379.90300000000002</v>
      </c>
      <c r="AA111" s="6">
        <v>30003.406999999999</v>
      </c>
      <c r="AB111" s="6"/>
      <c r="AC111" s="6"/>
      <c r="AD111" s="7">
        <v>120393.527</v>
      </c>
    </row>
    <row r="112" spans="1:30">
      <c r="A112" s="4"/>
      <c r="B112" s="10">
        <v>2</v>
      </c>
      <c r="C112" s="10">
        <v>30275.73</v>
      </c>
      <c r="D112">
        <v>0</v>
      </c>
      <c r="E112">
        <v>0</v>
      </c>
      <c r="F112">
        <v>0</v>
      </c>
      <c r="G112">
        <v>0</v>
      </c>
      <c r="H112">
        <v>30275.73</v>
      </c>
      <c r="I112">
        <v>0</v>
      </c>
      <c r="J112">
        <v>1166.143</v>
      </c>
      <c r="K112">
        <v>0</v>
      </c>
      <c r="L112">
        <v>302.44200000000001</v>
      </c>
      <c r="M112">
        <v>322.57400000000001</v>
      </c>
      <c r="N112">
        <v>0</v>
      </c>
      <c r="O112">
        <v>0</v>
      </c>
      <c r="P112">
        <v>178.10400000000001</v>
      </c>
      <c r="Q112">
        <v>199.39599999999999</v>
      </c>
      <c r="R112">
        <v>8649.2250000000004</v>
      </c>
      <c r="S112">
        <v>6472.9409999999998</v>
      </c>
      <c r="T112">
        <v>5115.817</v>
      </c>
      <c r="U112">
        <v>4786.5649999999996</v>
      </c>
      <c r="V112">
        <v>0</v>
      </c>
      <c r="W112">
        <v>3082.518</v>
      </c>
      <c r="X112">
        <v>0</v>
      </c>
      <c r="Y112">
        <v>0</v>
      </c>
      <c r="Z112">
        <v>322.57400000000001</v>
      </c>
      <c r="AA112">
        <v>30275.724999999999</v>
      </c>
      <c r="AD112" s="12">
        <v>121425.484</v>
      </c>
    </row>
    <row r="113" spans="1:30">
      <c r="A113" s="4"/>
      <c r="B113" s="10">
        <v>3</v>
      </c>
      <c r="C113" s="10">
        <v>30531.360000000001</v>
      </c>
      <c r="D113">
        <v>0</v>
      </c>
      <c r="E113">
        <v>0</v>
      </c>
      <c r="F113">
        <v>0</v>
      </c>
      <c r="G113">
        <v>0</v>
      </c>
      <c r="H113">
        <v>30531.360000000001</v>
      </c>
      <c r="I113">
        <v>0</v>
      </c>
      <c r="J113">
        <v>1227.318</v>
      </c>
      <c r="K113">
        <v>0</v>
      </c>
      <c r="L113">
        <v>311.791</v>
      </c>
      <c r="M113">
        <v>282.46899999999999</v>
      </c>
      <c r="N113">
        <v>0</v>
      </c>
      <c r="O113">
        <v>0</v>
      </c>
      <c r="P113">
        <v>175.785</v>
      </c>
      <c r="Q113">
        <v>203.084</v>
      </c>
      <c r="R113">
        <v>8725.61</v>
      </c>
      <c r="S113">
        <v>6572.442</v>
      </c>
      <c r="T113">
        <v>5094.9089999999997</v>
      </c>
      <c r="U113">
        <v>4837.3320000000003</v>
      </c>
      <c r="V113">
        <v>0</v>
      </c>
      <c r="W113">
        <v>3100.6190000000001</v>
      </c>
      <c r="X113">
        <v>0</v>
      </c>
      <c r="Y113">
        <v>0</v>
      </c>
      <c r="Z113">
        <v>282.46899999999999</v>
      </c>
      <c r="AA113">
        <v>30531.359</v>
      </c>
      <c r="AD113" s="12">
        <v>122407.90699999999</v>
      </c>
    </row>
    <row r="114" spans="1:30">
      <c r="A114" s="4"/>
      <c r="B114" s="10">
        <v>4</v>
      </c>
      <c r="C114" s="10">
        <v>31426.880000000001</v>
      </c>
      <c r="D114">
        <v>0</v>
      </c>
      <c r="E114">
        <v>0</v>
      </c>
      <c r="F114">
        <v>0</v>
      </c>
      <c r="G114">
        <v>0</v>
      </c>
      <c r="H114">
        <v>31426.87</v>
      </c>
      <c r="I114">
        <v>0</v>
      </c>
      <c r="J114">
        <v>1241.8810000000001</v>
      </c>
      <c r="K114">
        <v>0</v>
      </c>
      <c r="L114">
        <v>311.86</v>
      </c>
      <c r="M114">
        <v>234.28100000000001</v>
      </c>
      <c r="N114">
        <v>0</v>
      </c>
      <c r="O114">
        <v>0</v>
      </c>
      <c r="P114">
        <v>180.09</v>
      </c>
      <c r="Q114">
        <v>209.541</v>
      </c>
      <c r="R114">
        <v>8914.4140000000007</v>
      </c>
      <c r="S114">
        <v>6752.1729999999998</v>
      </c>
      <c r="T114">
        <v>5311.0569999999998</v>
      </c>
      <c r="U114">
        <v>5051.424</v>
      </c>
      <c r="V114">
        <v>0</v>
      </c>
      <c r="W114">
        <v>3220.1610000000001</v>
      </c>
      <c r="X114">
        <v>0</v>
      </c>
      <c r="Y114">
        <v>0</v>
      </c>
      <c r="Z114">
        <v>234.28100000000001</v>
      </c>
      <c r="AA114">
        <v>31426.882000000001</v>
      </c>
      <c r="AD114" s="12">
        <v>125941.79499999998</v>
      </c>
    </row>
    <row r="115" spans="1:30">
      <c r="A115" s="4"/>
      <c r="B115" s="10">
        <v>5</v>
      </c>
      <c r="C115" s="10">
        <v>32045.3</v>
      </c>
      <c r="D115">
        <v>0</v>
      </c>
      <c r="E115">
        <v>0</v>
      </c>
      <c r="F115">
        <v>0</v>
      </c>
      <c r="G115">
        <v>0</v>
      </c>
      <c r="H115">
        <v>32045.32</v>
      </c>
      <c r="I115">
        <v>0</v>
      </c>
      <c r="J115">
        <v>1229.067</v>
      </c>
      <c r="K115">
        <v>0</v>
      </c>
      <c r="L115">
        <v>328.22699999999998</v>
      </c>
      <c r="M115">
        <v>197.22800000000001</v>
      </c>
      <c r="N115">
        <v>0</v>
      </c>
      <c r="O115">
        <v>0</v>
      </c>
      <c r="P115">
        <v>214.36199999999999</v>
      </c>
      <c r="Q115">
        <v>228.24700000000001</v>
      </c>
      <c r="R115">
        <v>9171.0619999999999</v>
      </c>
      <c r="S115">
        <v>6914.616</v>
      </c>
      <c r="T115">
        <v>5279.6559999999999</v>
      </c>
      <c r="U115">
        <v>5239.5950000000003</v>
      </c>
      <c r="V115">
        <v>0</v>
      </c>
      <c r="W115">
        <v>3243.241</v>
      </c>
      <c r="X115">
        <v>0</v>
      </c>
      <c r="Y115">
        <v>0</v>
      </c>
      <c r="Z115">
        <v>197.22800000000001</v>
      </c>
      <c r="AA115">
        <v>32045.300999999999</v>
      </c>
      <c r="AD115" s="12">
        <v>128378.45000000001</v>
      </c>
    </row>
    <row r="116" spans="1:30">
      <c r="A116" s="4"/>
      <c r="B116" s="10">
        <v>6</v>
      </c>
      <c r="C116" s="10">
        <v>32029.78</v>
      </c>
      <c r="D116">
        <v>0</v>
      </c>
      <c r="E116">
        <v>0</v>
      </c>
      <c r="F116">
        <v>0</v>
      </c>
      <c r="G116">
        <v>0</v>
      </c>
      <c r="H116">
        <v>32029.78</v>
      </c>
      <c r="I116">
        <v>0</v>
      </c>
      <c r="J116">
        <v>1207.2829999999999</v>
      </c>
      <c r="K116">
        <v>0</v>
      </c>
      <c r="L116">
        <v>346.13200000000001</v>
      </c>
      <c r="M116">
        <v>149.56299999999999</v>
      </c>
      <c r="N116">
        <v>0</v>
      </c>
      <c r="O116">
        <v>0</v>
      </c>
      <c r="P116">
        <v>206.11500000000001</v>
      </c>
      <c r="Q116">
        <v>240.755</v>
      </c>
      <c r="R116">
        <v>9075.4650000000001</v>
      </c>
      <c r="S116">
        <v>7199.5730000000003</v>
      </c>
      <c r="T116">
        <v>5286.1130000000003</v>
      </c>
      <c r="U116">
        <v>5110.9340000000002</v>
      </c>
      <c r="V116">
        <v>0</v>
      </c>
      <c r="W116">
        <v>3207.85</v>
      </c>
      <c r="X116">
        <v>0</v>
      </c>
      <c r="Y116">
        <v>0</v>
      </c>
      <c r="Z116">
        <v>149.56299999999999</v>
      </c>
      <c r="AA116">
        <v>32029.782999999999</v>
      </c>
      <c r="AD116" s="12">
        <v>128268.689</v>
      </c>
    </row>
    <row r="117" spans="1:30">
      <c r="A117" s="4"/>
      <c r="B117" s="10">
        <v>7</v>
      </c>
      <c r="C117" s="10">
        <v>32710.12</v>
      </c>
      <c r="D117">
        <v>0</v>
      </c>
      <c r="E117">
        <v>0</v>
      </c>
      <c r="F117">
        <v>0</v>
      </c>
      <c r="G117">
        <v>0</v>
      </c>
      <c r="H117">
        <v>32710.13</v>
      </c>
      <c r="I117">
        <v>0</v>
      </c>
      <c r="J117">
        <v>1266.1969999999999</v>
      </c>
      <c r="K117">
        <v>0</v>
      </c>
      <c r="L117">
        <v>371.685</v>
      </c>
      <c r="M117">
        <v>0</v>
      </c>
      <c r="N117">
        <v>0</v>
      </c>
      <c r="O117">
        <v>0</v>
      </c>
      <c r="P117">
        <v>221.53100000000001</v>
      </c>
      <c r="Q117">
        <v>251.369</v>
      </c>
      <c r="R117">
        <v>9329.6980000000003</v>
      </c>
      <c r="S117">
        <v>7243.94</v>
      </c>
      <c r="T117">
        <v>5441.0169999999998</v>
      </c>
      <c r="U117">
        <v>5332.902</v>
      </c>
      <c r="V117">
        <v>0</v>
      </c>
      <c r="W117">
        <v>3251.7759999999998</v>
      </c>
      <c r="X117">
        <v>0</v>
      </c>
      <c r="Y117">
        <v>0</v>
      </c>
      <c r="Z117">
        <v>0</v>
      </c>
      <c r="AA117">
        <v>32710.115000000002</v>
      </c>
      <c r="AD117" s="12">
        <v>130840.48000000001</v>
      </c>
    </row>
    <row r="118" spans="1:30">
      <c r="A118" s="4"/>
      <c r="B118" s="10">
        <v>8</v>
      </c>
      <c r="C118" s="10">
        <v>33156.589999999997</v>
      </c>
      <c r="D118">
        <v>0</v>
      </c>
      <c r="E118">
        <v>0</v>
      </c>
      <c r="F118">
        <v>0</v>
      </c>
      <c r="G118">
        <v>0</v>
      </c>
      <c r="H118">
        <v>33156.58</v>
      </c>
      <c r="I118">
        <v>0</v>
      </c>
      <c r="J118">
        <v>1277.8910000000001</v>
      </c>
      <c r="K118">
        <v>0</v>
      </c>
      <c r="L118">
        <v>388.67200000000003</v>
      </c>
      <c r="M118">
        <v>0</v>
      </c>
      <c r="N118">
        <v>0</v>
      </c>
      <c r="O118">
        <v>0</v>
      </c>
      <c r="P118">
        <v>232.745</v>
      </c>
      <c r="Q118">
        <v>258.904</v>
      </c>
      <c r="R118">
        <v>9422.8510000000006</v>
      </c>
      <c r="S118">
        <v>7297.8029999999999</v>
      </c>
      <c r="T118">
        <v>5676.3760000000002</v>
      </c>
      <c r="U118">
        <v>5266.5029999999997</v>
      </c>
      <c r="V118">
        <v>0</v>
      </c>
      <c r="W118">
        <v>3334.8420000000001</v>
      </c>
      <c r="X118">
        <v>0</v>
      </c>
      <c r="Y118">
        <v>0</v>
      </c>
      <c r="Z118">
        <v>0</v>
      </c>
      <c r="AA118">
        <v>33156.587</v>
      </c>
      <c r="AD118" s="12">
        <v>132626.34399999998</v>
      </c>
    </row>
    <row r="119" spans="1:30">
      <c r="A119" s="4"/>
      <c r="B119" s="10">
        <v>9</v>
      </c>
      <c r="C119" s="10">
        <v>32985.599999999999</v>
      </c>
      <c r="D119">
        <v>0</v>
      </c>
      <c r="E119">
        <v>0</v>
      </c>
      <c r="F119">
        <v>0</v>
      </c>
      <c r="G119">
        <v>0</v>
      </c>
      <c r="H119">
        <v>32985.599999999999</v>
      </c>
      <c r="I119">
        <v>0</v>
      </c>
      <c r="J119">
        <v>1256.9559999999999</v>
      </c>
      <c r="K119">
        <v>0</v>
      </c>
      <c r="L119">
        <v>402.30599999999998</v>
      </c>
      <c r="M119">
        <v>0</v>
      </c>
      <c r="N119">
        <v>0</v>
      </c>
      <c r="O119">
        <v>0</v>
      </c>
      <c r="P119">
        <v>219.89400000000001</v>
      </c>
      <c r="Q119">
        <v>281.07400000000001</v>
      </c>
      <c r="R119">
        <v>9303.2780000000002</v>
      </c>
      <c r="S119">
        <v>7274.4290000000001</v>
      </c>
      <c r="T119">
        <v>5675.0240000000003</v>
      </c>
      <c r="U119">
        <v>5321.2250000000004</v>
      </c>
      <c r="V119">
        <v>0</v>
      </c>
      <c r="W119">
        <v>3251.413</v>
      </c>
      <c r="X119">
        <v>0</v>
      </c>
      <c r="Y119">
        <v>0</v>
      </c>
      <c r="Z119">
        <v>0</v>
      </c>
      <c r="AA119">
        <v>32985.599000000002</v>
      </c>
      <c r="AD119" s="12">
        <v>131942.39800000002</v>
      </c>
    </row>
    <row r="120" spans="1:30">
      <c r="A120" s="4"/>
      <c r="B120" s="10">
        <v>10</v>
      </c>
      <c r="C120" s="10">
        <v>32899.03</v>
      </c>
      <c r="D120">
        <v>0</v>
      </c>
      <c r="E120">
        <v>0</v>
      </c>
      <c r="F120">
        <v>0</v>
      </c>
      <c r="G120">
        <v>0</v>
      </c>
      <c r="H120">
        <v>32899.040000000001</v>
      </c>
      <c r="I120">
        <v>0</v>
      </c>
      <c r="J120">
        <v>1233.4949999999999</v>
      </c>
      <c r="K120">
        <v>0</v>
      </c>
      <c r="L120">
        <v>423.86099999999999</v>
      </c>
      <c r="M120">
        <v>0</v>
      </c>
      <c r="N120">
        <v>0</v>
      </c>
      <c r="O120">
        <v>0</v>
      </c>
      <c r="P120">
        <v>234.268</v>
      </c>
      <c r="Q120">
        <v>296.90600000000001</v>
      </c>
      <c r="R120">
        <v>9350.4069999999992</v>
      </c>
      <c r="S120">
        <v>7476.0050000000001</v>
      </c>
      <c r="T120">
        <v>5264.6329999999998</v>
      </c>
      <c r="U120">
        <v>5369.1229999999996</v>
      </c>
      <c r="V120">
        <v>0</v>
      </c>
      <c r="W120">
        <v>3250.33</v>
      </c>
      <c r="X120">
        <v>0</v>
      </c>
      <c r="Y120">
        <v>0</v>
      </c>
      <c r="Z120">
        <v>0</v>
      </c>
      <c r="AA120">
        <v>32899.027999999998</v>
      </c>
      <c r="AD120" s="12">
        <v>131596.12600000002</v>
      </c>
    </row>
    <row r="121" spans="1:30">
      <c r="A121" s="4"/>
      <c r="B121" s="10">
        <v>11</v>
      </c>
      <c r="C121" s="10">
        <v>33291.980000000003</v>
      </c>
      <c r="D121">
        <v>0</v>
      </c>
      <c r="E121">
        <v>0</v>
      </c>
      <c r="F121">
        <v>0</v>
      </c>
      <c r="G121">
        <v>0</v>
      </c>
      <c r="H121">
        <v>33291.980000000003</v>
      </c>
      <c r="I121">
        <v>0</v>
      </c>
      <c r="J121">
        <v>1280.3420000000001</v>
      </c>
      <c r="K121">
        <v>0</v>
      </c>
      <c r="L121">
        <v>466.98399999999998</v>
      </c>
      <c r="M121">
        <v>0</v>
      </c>
      <c r="N121">
        <v>0</v>
      </c>
      <c r="O121">
        <v>0</v>
      </c>
      <c r="P121">
        <v>252.791</v>
      </c>
      <c r="Q121">
        <v>323.76900000000001</v>
      </c>
      <c r="R121">
        <v>9463.8919999999998</v>
      </c>
      <c r="S121">
        <v>7580.9269999999997</v>
      </c>
      <c r="T121">
        <v>5597.009</v>
      </c>
      <c r="U121">
        <v>4987.6580000000004</v>
      </c>
      <c r="V121">
        <v>0</v>
      </c>
      <c r="W121">
        <v>3338.6109999999999</v>
      </c>
      <c r="X121">
        <v>0</v>
      </c>
      <c r="Y121">
        <v>0</v>
      </c>
      <c r="Z121">
        <v>0</v>
      </c>
      <c r="AA121">
        <v>33291.983</v>
      </c>
      <c r="AD121" s="12">
        <v>133167.92600000001</v>
      </c>
    </row>
    <row r="122" spans="1:30">
      <c r="A122" s="4"/>
      <c r="B122" s="10">
        <v>12</v>
      </c>
      <c r="C122" s="10">
        <v>33431.599999999999</v>
      </c>
      <c r="D122">
        <v>0</v>
      </c>
      <c r="E122">
        <v>0</v>
      </c>
      <c r="F122">
        <v>0</v>
      </c>
      <c r="G122">
        <v>0</v>
      </c>
      <c r="H122">
        <v>33431.599999999999</v>
      </c>
      <c r="I122">
        <v>0</v>
      </c>
      <c r="J122">
        <v>1308.191</v>
      </c>
      <c r="K122">
        <v>0</v>
      </c>
      <c r="L122">
        <v>481.39100000000002</v>
      </c>
      <c r="M122">
        <v>0</v>
      </c>
      <c r="N122">
        <v>0</v>
      </c>
      <c r="O122">
        <v>0</v>
      </c>
      <c r="P122">
        <v>232.96799999999999</v>
      </c>
      <c r="Q122">
        <v>361.01600000000002</v>
      </c>
      <c r="R122">
        <v>9693.16</v>
      </c>
      <c r="S122">
        <v>7640.2820000000002</v>
      </c>
      <c r="T122">
        <v>5617.558</v>
      </c>
      <c r="U122">
        <v>4709.1540000000005</v>
      </c>
      <c r="V122">
        <v>0</v>
      </c>
      <c r="W122">
        <v>3387.8820000000001</v>
      </c>
      <c r="X122">
        <v>0</v>
      </c>
      <c r="Y122">
        <v>0</v>
      </c>
      <c r="Z122">
        <v>0</v>
      </c>
      <c r="AA122">
        <v>33431.601999999999</v>
      </c>
      <c r="AD122" s="12">
        <v>133726.40400000001</v>
      </c>
    </row>
    <row r="123" spans="1:30">
      <c r="A123" s="1" t="s">
        <v>95</v>
      </c>
      <c r="B123" s="2"/>
      <c r="C123" s="1">
        <v>384787.37999999989</v>
      </c>
      <c r="D123" s="6">
        <v>0</v>
      </c>
      <c r="E123" s="6">
        <v>0</v>
      </c>
      <c r="F123" s="6">
        <v>0</v>
      </c>
      <c r="G123" s="6">
        <v>0</v>
      </c>
      <c r="H123" s="6">
        <v>384787.3899999999</v>
      </c>
      <c r="I123" s="6">
        <v>0</v>
      </c>
      <c r="J123" s="6">
        <v>14884.865</v>
      </c>
      <c r="K123" s="6">
        <v>0</v>
      </c>
      <c r="L123" s="6">
        <v>4448.3189999999995</v>
      </c>
      <c r="M123" s="6">
        <v>1566.018</v>
      </c>
      <c r="N123" s="6">
        <v>0</v>
      </c>
      <c r="O123" s="6">
        <v>0</v>
      </c>
      <c r="P123" s="6">
        <v>2515.8269999999998</v>
      </c>
      <c r="Q123" s="6">
        <v>3047.114</v>
      </c>
      <c r="R123" s="6">
        <v>109697.08100000001</v>
      </c>
      <c r="S123" s="6">
        <v>84816.272000000012</v>
      </c>
      <c r="T123" s="6">
        <v>64354.428999999996</v>
      </c>
      <c r="U123" s="6">
        <v>60714.887000000002</v>
      </c>
      <c r="V123" s="6">
        <v>0</v>
      </c>
      <c r="W123" s="6">
        <v>38742.558999999994</v>
      </c>
      <c r="X123" s="6">
        <v>0</v>
      </c>
      <c r="Y123" s="6">
        <v>0</v>
      </c>
      <c r="Z123" s="6">
        <v>1566.018</v>
      </c>
      <c r="AA123" s="6">
        <v>384787.37099999998</v>
      </c>
      <c r="AB123" s="6"/>
      <c r="AC123" s="6"/>
      <c r="AD123" s="7">
        <v>1540715.53</v>
      </c>
    </row>
    <row r="124" spans="1:30">
      <c r="A124" s="1">
        <v>2004</v>
      </c>
      <c r="B124" s="1">
        <v>1</v>
      </c>
      <c r="C124" s="1">
        <v>34800.99</v>
      </c>
      <c r="D124" s="6">
        <v>0</v>
      </c>
      <c r="E124" s="6">
        <v>0</v>
      </c>
      <c r="F124" s="6">
        <v>0</v>
      </c>
      <c r="G124" s="6">
        <v>0</v>
      </c>
      <c r="H124" s="6">
        <v>34800.980000000003</v>
      </c>
      <c r="I124" s="6">
        <v>0</v>
      </c>
      <c r="J124" s="6">
        <v>1321.3147138500001</v>
      </c>
      <c r="K124" s="6">
        <v>0</v>
      </c>
      <c r="L124" s="6">
        <v>488.36234768000003</v>
      </c>
      <c r="M124" s="6">
        <v>0</v>
      </c>
      <c r="N124" s="6">
        <v>0</v>
      </c>
      <c r="O124" s="6">
        <v>0</v>
      </c>
      <c r="P124" s="6">
        <v>226.39341271999999</v>
      </c>
      <c r="Q124" s="6">
        <v>373.96064910000001</v>
      </c>
      <c r="R124" s="6">
        <v>10250.56290793</v>
      </c>
      <c r="S124" s="6">
        <v>8027.9946319800001</v>
      </c>
      <c r="T124" s="6">
        <v>5610.4860454999998</v>
      </c>
      <c r="U124" s="6">
        <v>4810.4497992099996</v>
      </c>
      <c r="V124" s="6">
        <v>0</v>
      </c>
      <c r="W124" s="6">
        <v>3691.4700576099999</v>
      </c>
      <c r="X124" s="6">
        <v>0</v>
      </c>
      <c r="Y124" s="6">
        <v>0</v>
      </c>
      <c r="Z124" s="6">
        <v>0</v>
      </c>
      <c r="AA124" s="6">
        <v>34800.994565579997</v>
      </c>
      <c r="AB124" s="6"/>
      <c r="AC124" s="6"/>
      <c r="AD124" s="7">
        <v>139203.95913115999</v>
      </c>
    </row>
    <row r="125" spans="1:30">
      <c r="A125" s="4"/>
      <c r="B125" s="10">
        <v>2</v>
      </c>
      <c r="C125" s="10">
        <v>35133.769999999997</v>
      </c>
      <c r="E125">
        <v>0</v>
      </c>
      <c r="F125">
        <v>0</v>
      </c>
      <c r="G125">
        <v>0</v>
      </c>
      <c r="H125">
        <v>35133.769999999997</v>
      </c>
      <c r="I125">
        <v>0</v>
      </c>
      <c r="J125">
        <v>1360.4570000000001</v>
      </c>
      <c r="K125">
        <v>0</v>
      </c>
      <c r="L125">
        <v>504.447</v>
      </c>
      <c r="M125">
        <v>0</v>
      </c>
      <c r="N125">
        <v>0</v>
      </c>
      <c r="O125">
        <v>0</v>
      </c>
      <c r="P125">
        <v>226.239</v>
      </c>
      <c r="Q125">
        <v>403.20100000000002</v>
      </c>
      <c r="R125">
        <v>10281.01</v>
      </c>
      <c r="S125">
        <v>8050.5309999999999</v>
      </c>
      <c r="T125">
        <v>5665.0110000000004</v>
      </c>
      <c r="U125">
        <v>4872.1210000000001</v>
      </c>
      <c r="V125">
        <v>0</v>
      </c>
      <c r="W125">
        <v>3770.7489999999998</v>
      </c>
      <c r="X125">
        <v>0</v>
      </c>
      <c r="Y125">
        <v>0</v>
      </c>
      <c r="Z125">
        <v>0</v>
      </c>
      <c r="AA125">
        <v>35133.766000000003</v>
      </c>
      <c r="AD125" s="12">
        <v>140535.07199999999</v>
      </c>
    </row>
    <row r="126" spans="1:30">
      <c r="A126" s="4"/>
      <c r="B126" s="10">
        <v>3</v>
      </c>
      <c r="C126" s="10">
        <v>35222.089999999997</v>
      </c>
      <c r="E126">
        <v>0</v>
      </c>
      <c r="F126">
        <v>0</v>
      </c>
      <c r="G126">
        <v>0</v>
      </c>
      <c r="H126">
        <v>38987.57</v>
      </c>
      <c r="I126">
        <v>0</v>
      </c>
      <c r="J126">
        <v>1375.175</v>
      </c>
      <c r="K126">
        <v>0</v>
      </c>
      <c r="L126">
        <v>524.33799999999997</v>
      </c>
      <c r="M126">
        <v>0</v>
      </c>
      <c r="N126">
        <v>0</v>
      </c>
      <c r="O126">
        <v>0</v>
      </c>
      <c r="P126">
        <v>236.17599999999999</v>
      </c>
      <c r="Q126">
        <v>414.45499999999998</v>
      </c>
      <c r="R126">
        <v>10288.540000000001</v>
      </c>
      <c r="S126">
        <v>7987.4809999999998</v>
      </c>
      <c r="T126">
        <v>5562.1270000000004</v>
      </c>
      <c r="U126">
        <v>5068.3559999999998</v>
      </c>
      <c r="V126">
        <v>0</v>
      </c>
      <c r="W126">
        <v>3765.4450000000002</v>
      </c>
      <c r="Y126">
        <v>0</v>
      </c>
      <c r="Z126">
        <v>0</v>
      </c>
      <c r="AA126">
        <v>35222.093000000001</v>
      </c>
      <c r="AD126" s="12">
        <v>144653.84600000002</v>
      </c>
    </row>
    <row r="127" spans="1:30">
      <c r="A127" s="4"/>
      <c r="B127" s="10">
        <v>4</v>
      </c>
      <c r="C127" s="10">
        <v>35418.35</v>
      </c>
      <c r="E127">
        <v>0</v>
      </c>
      <c r="F127">
        <v>0</v>
      </c>
      <c r="G127">
        <v>0</v>
      </c>
      <c r="H127">
        <v>39161.68</v>
      </c>
      <c r="I127">
        <v>0</v>
      </c>
      <c r="J127">
        <v>1376.2242000000001</v>
      </c>
      <c r="K127">
        <v>0</v>
      </c>
      <c r="L127">
        <v>581.9479</v>
      </c>
      <c r="M127">
        <v>0</v>
      </c>
      <c r="N127">
        <v>0</v>
      </c>
      <c r="O127">
        <v>0</v>
      </c>
      <c r="P127">
        <v>246.71440000000001</v>
      </c>
      <c r="Q127">
        <v>420.83969999999999</v>
      </c>
      <c r="R127">
        <v>10304.4149</v>
      </c>
      <c r="S127">
        <v>8017.6805000000004</v>
      </c>
      <c r="T127">
        <v>5763.0995000000003</v>
      </c>
      <c r="U127">
        <v>4964.1075000000001</v>
      </c>
      <c r="V127">
        <v>0</v>
      </c>
      <c r="W127">
        <v>3743.3249999999998</v>
      </c>
      <c r="Y127">
        <v>0</v>
      </c>
      <c r="Z127">
        <v>0</v>
      </c>
      <c r="AA127">
        <v>35418.353600000002</v>
      </c>
      <c r="AD127" s="12">
        <v>145416.73719999997</v>
      </c>
    </row>
    <row r="128" spans="1:30">
      <c r="A128" s="4"/>
      <c r="B128" s="10">
        <v>5</v>
      </c>
      <c r="C128" s="10">
        <v>2271.52</v>
      </c>
      <c r="E128">
        <v>0</v>
      </c>
      <c r="F128">
        <v>0</v>
      </c>
      <c r="G128">
        <v>0</v>
      </c>
      <c r="H128">
        <v>40096.97</v>
      </c>
      <c r="I128">
        <v>0</v>
      </c>
      <c r="J128">
        <v>1420.2270000000001</v>
      </c>
      <c r="K128">
        <v>0</v>
      </c>
      <c r="L128">
        <v>600.42200000000003</v>
      </c>
      <c r="M128">
        <v>0</v>
      </c>
      <c r="N128">
        <v>0</v>
      </c>
      <c r="O128">
        <v>0</v>
      </c>
      <c r="P128">
        <v>250.87100000000001</v>
      </c>
      <c r="Q128">
        <v>469.74400000000003</v>
      </c>
      <c r="R128">
        <v>10571.991</v>
      </c>
      <c r="S128">
        <v>8288.16</v>
      </c>
      <c r="T128">
        <v>5999.6427000000003</v>
      </c>
      <c r="U128">
        <v>5113.3239999999996</v>
      </c>
      <c r="V128">
        <v>0</v>
      </c>
      <c r="W128">
        <v>3691.2950000000001</v>
      </c>
      <c r="Y128">
        <v>0</v>
      </c>
      <c r="Z128">
        <v>0</v>
      </c>
      <c r="AA128">
        <v>36405.676700000004</v>
      </c>
      <c r="AD128" s="12">
        <v>115179.84339999998</v>
      </c>
    </row>
    <row r="129" spans="1:30">
      <c r="A129" s="4"/>
      <c r="B129" s="10">
        <v>6</v>
      </c>
      <c r="C129" s="10">
        <v>36716.15</v>
      </c>
      <c r="H129">
        <v>51981.46</v>
      </c>
      <c r="J129">
        <v>1385.9536000000001</v>
      </c>
      <c r="L129">
        <v>606.72360000000003</v>
      </c>
      <c r="P129">
        <v>258.8657</v>
      </c>
      <c r="Q129">
        <v>492.32040000000001</v>
      </c>
      <c r="R129">
        <v>10574.188399999999</v>
      </c>
      <c r="S129">
        <v>8444.4300999999996</v>
      </c>
      <c r="T129">
        <v>5968.3653999999997</v>
      </c>
      <c r="U129">
        <v>5304.6832999999997</v>
      </c>
      <c r="W129">
        <v>3680.6190999999999</v>
      </c>
      <c r="Z129">
        <v>0</v>
      </c>
      <c r="AA129">
        <v>36716.149599999997</v>
      </c>
      <c r="AD129" s="12">
        <v>162129.90919999997</v>
      </c>
    </row>
    <row r="130" spans="1:30">
      <c r="A130" s="4"/>
      <c r="B130" s="10">
        <v>7</v>
      </c>
      <c r="C130" s="10">
        <v>37812.67</v>
      </c>
      <c r="H130">
        <v>53437.23</v>
      </c>
      <c r="J130">
        <v>1464.1198999999999</v>
      </c>
      <c r="L130">
        <v>647.27719999999999</v>
      </c>
      <c r="P130">
        <v>248.5393</v>
      </c>
      <c r="Q130">
        <v>556.8229</v>
      </c>
      <c r="R130">
        <v>10988.405699999999</v>
      </c>
      <c r="S130">
        <v>8663.3847999999998</v>
      </c>
      <c r="T130">
        <v>6227.3861999999999</v>
      </c>
      <c r="U130">
        <v>5167.6077999999998</v>
      </c>
      <c r="W130">
        <v>3849.1293999999998</v>
      </c>
      <c r="Z130">
        <v>0</v>
      </c>
      <c r="AA130">
        <v>37812.673199999997</v>
      </c>
      <c r="AD130" s="12">
        <v>166875.2464</v>
      </c>
    </row>
    <row r="131" spans="1:30">
      <c r="A131" s="4"/>
      <c r="B131" s="10">
        <v>8</v>
      </c>
      <c r="C131" s="10">
        <v>38030.44</v>
      </c>
      <c r="H131">
        <v>53636.29</v>
      </c>
      <c r="J131">
        <v>1456.9891</v>
      </c>
      <c r="L131">
        <v>707.46619999999996</v>
      </c>
      <c r="P131">
        <v>252.3509</v>
      </c>
      <c r="Q131">
        <v>588.18420000000003</v>
      </c>
      <c r="R131">
        <v>11068.658600000001</v>
      </c>
      <c r="S131">
        <v>8718.4619999999995</v>
      </c>
      <c r="T131">
        <v>6285.8818000000001</v>
      </c>
      <c r="U131">
        <v>5170.9777000000004</v>
      </c>
      <c r="W131">
        <v>3781.4733999999999</v>
      </c>
      <c r="Z131">
        <v>0</v>
      </c>
      <c r="AA131">
        <v>38030.443899999998</v>
      </c>
      <c r="AD131" s="12">
        <v>167727.61780000001</v>
      </c>
    </row>
    <row r="132" spans="1:30">
      <c r="A132" s="4"/>
      <c r="B132" s="10">
        <v>9</v>
      </c>
      <c r="C132" s="10">
        <v>38377.47</v>
      </c>
      <c r="H132">
        <v>53960.08</v>
      </c>
      <c r="J132">
        <v>1443.4346</v>
      </c>
      <c r="L132">
        <v>765.22149999999999</v>
      </c>
      <c r="P132">
        <v>266.2978</v>
      </c>
      <c r="Q132">
        <v>628.33579999999995</v>
      </c>
      <c r="R132">
        <v>11174.5334</v>
      </c>
      <c r="S132">
        <v>8823.3137000000006</v>
      </c>
      <c r="T132">
        <v>6370.0853999999999</v>
      </c>
      <c r="U132">
        <v>5203.7323999999999</v>
      </c>
      <c r="W132">
        <v>3702.5138000000002</v>
      </c>
      <c r="Z132">
        <v>0</v>
      </c>
      <c r="AA132">
        <v>38377.468399999998</v>
      </c>
      <c r="AD132" s="12">
        <v>169092.48679999998</v>
      </c>
    </row>
    <row r="133" spans="1:30">
      <c r="A133" s="4"/>
      <c r="B133" s="10">
        <v>10</v>
      </c>
      <c r="C133" s="10">
        <v>38915.03</v>
      </c>
      <c r="H133">
        <v>54462.33</v>
      </c>
      <c r="J133">
        <v>1428.5039999999999</v>
      </c>
      <c r="L133">
        <v>811.89850000000001</v>
      </c>
      <c r="P133">
        <v>313.35919999999999</v>
      </c>
      <c r="Q133">
        <v>686.35350000000005</v>
      </c>
      <c r="R133">
        <v>11382.0921</v>
      </c>
      <c r="S133">
        <v>9031.9740000000002</v>
      </c>
      <c r="T133">
        <v>6414.0962</v>
      </c>
      <c r="U133">
        <v>5198.4934999999996</v>
      </c>
      <c r="W133">
        <v>3648.2575000000002</v>
      </c>
      <c r="Z133">
        <v>0</v>
      </c>
      <c r="AA133">
        <v>38915.0285</v>
      </c>
      <c r="AD133" s="12">
        <v>171207.41700000002</v>
      </c>
    </row>
    <row r="134" spans="1:30">
      <c r="A134" s="4"/>
      <c r="B134" s="10">
        <v>11</v>
      </c>
      <c r="C134" s="10">
        <v>39121.5</v>
      </c>
      <c r="H134">
        <v>54697.42</v>
      </c>
      <c r="J134">
        <v>1383.3453</v>
      </c>
      <c r="L134">
        <v>832.06420000000003</v>
      </c>
      <c r="P134">
        <v>271.11680000000001</v>
      </c>
      <c r="Q134">
        <v>733.39469999999994</v>
      </c>
      <c r="R134">
        <v>11277.375899999999</v>
      </c>
      <c r="S134">
        <v>9014.6043000000009</v>
      </c>
      <c r="T134">
        <v>6643.0137999999997</v>
      </c>
      <c r="U134">
        <v>5404.7022999999999</v>
      </c>
      <c r="W134">
        <v>3561.8778000000002</v>
      </c>
      <c r="Z134">
        <v>0</v>
      </c>
      <c r="AA134">
        <v>39121.4951</v>
      </c>
      <c r="AD134" s="12">
        <v>172061.91020000001</v>
      </c>
    </row>
    <row r="135" spans="1:30">
      <c r="A135" s="4"/>
      <c r="B135" s="10">
        <v>12</v>
      </c>
      <c r="C135" s="10">
        <v>39230.53</v>
      </c>
      <c r="H135">
        <v>54774.86</v>
      </c>
      <c r="J135">
        <v>1339.8521000000001</v>
      </c>
      <c r="L135">
        <v>852.74360000000001</v>
      </c>
      <c r="P135">
        <v>256.53089999999997</v>
      </c>
      <c r="Q135">
        <v>755.23680000000002</v>
      </c>
      <c r="R135">
        <v>11004.0941</v>
      </c>
      <c r="S135">
        <v>9240.3680000000004</v>
      </c>
      <c r="T135">
        <v>6566.4722000000002</v>
      </c>
      <c r="U135">
        <v>5393.1903000000002</v>
      </c>
      <c r="W135">
        <v>3642.6210999999998</v>
      </c>
      <c r="Z135">
        <v>0</v>
      </c>
      <c r="AA135">
        <v>39230.529199999997</v>
      </c>
      <c r="AB135">
        <v>179.42009999999999</v>
      </c>
      <c r="AD135" s="12">
        <v>172466.44839999999</v>
      </c>
    </row>
    <row r="136" spans="1:30">
      <c r="A136" s="1" t="s">
        <v>96</v>
      </c>
      <c r="B136" s="2"/>
      <c r="C136" s="1">
        <v>411050.51</v>
      </c>
      <c r="D136" s="6">
        <v>0</v>
      </c>
      <c r="E136" s="6">
        <v>0</v>
      </c>
      <c r="F136" s="6">
        <v>0</v>
      </c>
      <c r="G136" s="6">
        <v>0</v>
      </c>
      <c r="H136" s="6">
        <v>565130.64</v>
      </c>
      <c r="I136" s="6">
        <v>0</v>
      </c>
      <c r="J136" s="6">
        <v>16755.596513850003</v>
      </c>
      <c r="K136" s="6">
        <v>0</v>
      </c>
      <c r="L136" s="6">
        <v>7922.9120476799999</v>
      </c>
      <c r="M136" s="6">
        <v>0</v>
      </c>
      <c r="N136" s="6">
        <v>0</v>
      </c>
      <c r="O136" s="6">
        <v>0</v>
      </c>
      <c r="P136" s="6">
        <v>3053.4544127199997</v>
      </c>
      <c r="Q136" s="6">
        <v>6522.8486491000003</v>
      </c>
      <c r="R136" s="6">
        <v>129165.86700792999</v>
      </c>
      <c r="S136" s="6">
        <v>102308.38403198001</v>
      </c>
      <c r="T136" s="6">
        <v>73075.667245500008</v>
      </c>
      <c r="U136" s="6">
        <v>61671.74559921</v>
      </c>
      <c r="V136" s="6">
        <v>0</v>
      </c>
      <c r="W136" s="6">
        <v>44528.776157609995</v>
      </c>
      <c r="X136" s="6">
        <v>0</v>
      </c>
      <c r="Y136" s="6">
        <v>0</v>
      </c>
      <c r="Z136" s="6">
        <v>0</v>
      </c>
      <c r="AA136" s="6">
        <v>445184.67176558002</v>
      </c>
      <c r="AB136" s="6">
        <v>179.42009999999999</v>
      </c>
      <c r="AC136" s="6"/>
      <c r="AD136" s="7">
        <v>1866550.4935311601</v>
      </c>
    </row>
    <row r="137" spans="1:30">
      <c r="A137" s="1">
        <v>1994</v>
      </c>
      <c r="B137" s="1">
        <v>1</v>
      </c>
      <c r="C137" s="1">
        <v>0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7">
        <v>0</v>
      </c>
    </row>
    <row r="138" spans="1:30">
      <c r="A138" s="4"/>
      <c r="B138" s="10">
        <v>2</v>
      </c>
      <c r="C138" s="10">
        <v>0</v>
      </c>
      <c r="AD138" s="12">
        <v>0</v>
      </c>
    </row>
    <row r="139" spans="1:30">
      <c r="A139" s="4"/>
      <c r="B139" s="10">
        <v>3</v>
      </c>
      <c r="C139" s="10">
        <v>0</v>
      </c>
      <c r="AD139" s="12">
        <v>0</v>
      </c>
    </row>
    <row r="140" spans="1:30">
      <c r="A140" s="4"/>
      <c r="B140" s="10">
        <v>4</v>
      </c>
      <c r="C140" s="10">
        <v>0</v>
      </c>
      <c r="AD140" s="12">
        <v>0</v>
      </c>
    </row>
    <row r="141" spans="1:30">
      <c r="A141" s="4"/>
      <c r="B141" s="10">
        <v>5</v>
      </c>
      <c r="C141" s="10">
        <v>0</v>
      </c>
      <c r="AD141" s="12">
        <v>0</v>
      </c>
    </row>
    <row r="142" spans="1:30">
      <c r="A142" s="4"/>
      <c r="B142" s="10">
        <v>6</v>
      </c>
      <c r="C142" s="10">
        <v>0</v>
      </c>
      <c r="AD142" s="12">
        <v>0</v>
      </c>
    </row>
    <row r="143" spans="1:30">
      <c r="A143" s="4"/>
      <c r="B143" s="10">
        <v>7</v>
      </c>
      <c r="C143" s="10">
        <v>0</v>
      </c>
      <c r="AD143" s="12">
        <v>0</v>
      </c>
    </row>
    <row r="144" spans="1:30">
      <c r="A144" s="4"/>
      <c r="B144" s="10">
        <v>8</v>
      </c>
      <c r="C144" s="10">
        <v>0</v>
      </c>
      <c r="AD144" s="12">
        <v>0</v>
      </c>
    </row>
    <row r="145" spans="1:30">
      <c r="A145" s="4"/>
      <c r="B145" s="10">
        <v>9</v>
      </c>
      <c r="C145" s="10">
        <v>0</v>
      </c>
      <c r="AD145" s="12">
        <v>0</v>
      </c>
    </row>
    <row r="146" spans="1:30">
      <c r="A146" s="4"/>
      <c r="B146" s="10">
        <v>10</v>
      </c>
      <c r="C146" s="10">
        <v>0</v>
      </c>
      <c r="AD146" s="12">
        <v>0</v>
      </c>
    </row>
    <row r="147" spans="1:30">
      <c r="A147" s="4"/>
      <c r="B147" s="10">
        <v>11</v>
      </c>
      <c r="C147" s="10">
        <v>0</v>
      </c>
      <c r="AD147" s="12">
        <v>0</v>
      </c>
    </row>
    <row r="148" spans="1:30">
      <c r="A148" s="1" t="s">
        <v>97</v>
      </c>
      <c r="B148" s="2"/>
      <c r="C148" s="1">
        <v>0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7">
        <v>0</v>
      </c>
    </row>
    <row r="149" spans="1:30">
      <c r="A149" s="1">
        <v>2005</v>
      </c>
      <c r="B149" s="1">
        <v>1</v>
      </c>
      <c r="C149" s="1">
        <v>40661.449999999997</v>
      </c>
      <c r="D149" s="6"/>
      <c r="E149" s="6"/>
      <c r="F149" s="6"/>
      <c r="G149" s="6"/>
      <c r="H149" s="6">
        <v>56937.86</v>
      </c>
      <c r="I149" s="6"/>
      <c r="J149" s="6">
        <v>1366.0429999999999</v>
      </c>
      <c r="K149" s="6"/>
      <c r="L149" s="6">
        <v>860.96730000000002</v>
      </c>
      <c r="M149" s="6"/>
      <c r="N149" s="6"/>
      <c r="O149" s="6"/>
      <c r="P149" s="6">
        <v>256.37689999999998</v>
      </c>
      <c r="Q149" s="6">
        <v>773.00670000000002</v>
      </c>
      <c r="R149" s="6">
        <v>11567.081399999999</v>
      </c>
      <c r="S149" s="6">
        <v>9439.3286000000007</v>
      </c>
      <c r="T149" s="6">
        <v>6788.2839999999997</v>
      </c>
      <c r="U149" s="6">
        <v>5549.4076999999997</v>
      </c>
      <c r="V149" s="6"/>
      <c r="W149" s="6">
        <v>3899.9881</v>
      </c>
      <c r="X149" s="6"/>
      <c r="Y149" s="6"/>
      <c r="Z149" s="6">
        <v>0</v>
      </c>
      <c r="AA149" s="6">
        <v>40661.451200000003</v>
      </c>
      <c r="AB149" s="6">
        <v>160.9675</v>
      </c>
      <c r="AC149" s="6"/>
      <c r="AD149" s="7">
        <v>178922.21239999999</v>
      </c>
    </row>
    <row r="150" spans="1:30">
      <c r="A150" s="4"/>
      <c r="B150" s="10">
        <v>2</v>
      </c>
      <c r="C150" s="10">
        <v>40595.01</v>
      </c>
      <c r="H150">
        <v>56623.41</v>
      </c>
      <c r="J150">
        <v>1363.69742496</v>
      </c>
      <c r="L150">
        <v>878.65597605999994</v>
      </c>
      <c r="P150">
        <v>255.02779236000001</v>
      </c>
      <c r="Q150">
        <v>785.53722383000002</v>
      </c>
      <c r="R150">
        <v>11441.47625396</v>
      </c>
      <c r="S150">
        <v>9663.8239734599993</v>
      </c>
      <c r="T150">
        <v>6737.5126498899999</v>
      </c>
      <c r="U150">
        <v>5546.6920119300003</v>
      </c>
      <c r="W150">
        <v>3761.09175078</v>
      </c>
      <c r="Z150">
        <v>0</v>
      </c>
      <c r="AA150">
        <v>40595.007994510001</v>
      </c>
      <c r="AB150">
        <v>161.49293728000001</v>
      </c>
      <c r="AD150" s="12">
        <v>178408.43598902004</v>
      </c>
    </row>
    <row r="151" spans="1:30">
      <c r="A151" s="4"/>
      <c r="B151" s="10">
        <v>3</v>
      </c>
      <c r="C151" s="10">
        <v>41672.49</v>
      </c>
      <c r="H151">
        <v>57231.83</v>
      </c>
      <c r="J151">
        <v>0</v>
      </c>
      <c r="L151">
        <v>1002.9786139300001</v>
      </c>
      <c r="P151">
        <v>252.00292820999999</v>
      </c>
      <c r="Q151">
        <v>794.99485106999998</v>
      </c>
      <c r="R151">
        <v>12923.941300840001</v>
      </c>
      <c r="S151">
        <v>9897.2958224100003</v>
      </c>
      <c r="T151">
        <v>6950.0925598499998</v>
      </c>
      <c r="U151">
        <v>5643.0158589299999</v>
      </c>
      <c r="W151">
        <v>4039.5098933200002</v>
      </c>
      <c r="Z151">
        <v>0</v>
      </c>
      <c r="AA151">
        <v>41672.489820260002</v>
      </c>
      <c r="AB151">
        <v>168.6579917</v>
      </c>
      <c r="AD151" s="12">
        <v>182249.29964052001</v>
      </c>
    </row>
    <row r="152" spans="1:30">
      <c r="A152" s="4"/>
      <c r="B152" s="10">
        <v>4</v>
      </c>
      <c r="C152" s="10">
        <v>41894.65</v>
      </c>
      <c r="H152">
        <v>57258.06</v>
      </c>
      <c r="J152">
        <v>0</v>
      </c>
      <c r="L152">
        <v>934.79092246000005</v>
      </c>
      <c r="P152">
        <v>264.69958083</v>
      </c>
      <c r="Q152">
        <v>822.04308907999996</v>
      </c>
      <c r="R152">
        <v>12795.8192199</v>
      </c>
      <c r="S152">
        <v>10353.95632528</v>
      </c>
      <c r="T152">
        <v>6904.5378577600004</v>
      </c>
      <c r="U152">
        <v>5637.5153140599996</v>
      </c>
      <c r="W152">
        <v>4012.5295225599998</v>
      </c>
      <c r="Z152">
        <v>0</v>
      </c>
      <c r="AA152">
        <v>41894.645564049999</v>
      </c>
      <c r="AB152">
        <v>168.75373212</v>
      </c>
      <c r="AD152" s="12">
        <v>182942.00112810003</v>
      </c>
    </row>
    <row r="153" spans="1:30">
      <c r="A153" s="4"/>
      <c r="B153" s="10">
        <v>5</v>
      </c>
      <c r="C153" s="10">
        <v>42381.84</v>
      </c>
      <c r="H153">
        <v>57998.29</v>
      </c>
      <c r="J153">
        <v>0</v>
      </c>
      <c r="L153">
        <v>953.34340535000001</v>
      </c>
      <c r="P153">
        <v>265.11826579000001</v>
      </c>
      <c r="Q153">
        <v>937.66659687000003</v>
      </c>
      <c r="R153">
        <v>12819.760579080001</v>
      </c>
      <c r="S153">
        <v>10363.95019869</v>
      </c>
      <c r="T153">
        <v>7069.4931567399999</v>
      </c>
      <c r="U153">
        <v>5668.7292299800001</v>
      </c>
      <c r="W153">
        <v>4114.9405986199999</v>
      </c>
      <c r="Z153">
        <v>0</v>
      </c>
      <c r="AA153">
        <v>42381.839845150003</v>
      </c>
      <c r="AB153">
        <v>188.83781403</v>
      </c>
      <c r="AD153" s="12">
        <v>185143.80969030003</v>
      </c>
    </row>
    <row r="154" spans="1:30">
      <c r="A154" s="4"/>
      <c r="B154" s="10">
        <v>6</v>
      </c>
      <c r="C154" s="10">
        <v>42306.3</v>
      </c>
      <c r="H154">
        <v>57718.82</v>
      </c>
      <c r="J154">
        <v>0</v>
      </c>
      <c r="L154">
        <v>974.76294394000001</v>
      </c>
      <c r="P154">
        <v>279.35606969000003</v>
      </c>
      <c r="Q154">
        <v>958.55729095000004</v>
      </c>
      <c r="R154">
        <v>12804.52759</v>
      </c>
      <c r="S154">
        <v>10269.16628094</v>
      </c>
      <c r="T154">
        <v>7215.9783146999998</v>
      </c>
      <c r="U154">
        <v>5599.9325835999998</v>
      </c>
      <c r="W154">
        <v>4022.3565818299999</v>
      </c>
      <c r="Z154">
        <v>0</v>
      </c>
      <c r="AA154">
        <v>42306.304261559999</v>
      </c>
      <c r="AB154">
        <v>181.66660590999999</v>
      </c>
      <c r="AD154" s="12">
        <v>184637.72852311999</v>
      </c>
    </row>
    <row r="155" spans="1:30">
      <c r="A155" s="4"/>
      <c r="B155" s="10">
        <v>7</v>
      </c>
      <c r="C155" s="10">
        <v>44027.78</v>
      </c>
      <c r="H155">
        <v>60225.62</v>
      </c>
      <c r="J155">
        <v>0</v>
      </c>
      <c r="L155">
        <v>1077.10859061</v>
      </c>
      <c r="P155">
        <v>291.10488071999998</v>
      </c>
      <c r="Q155">
        <v>1018.05520031</v>
      </c>
      <c r="R155">
        <v>13106.34388823</v>
      </c>
      <c r="S155">
        <v>10378.6608082</v>
      </c>
      <c r="T155">
        <v>7975.2562278799996</v>
      </c>
      <c r="U155">
        <v>5777.3203320499997</v>
      </c>
      <c r="W155">
        <v>4223.4105903</v>
      </c>
      <c r="Z155">
        <v>0</v>
      </c>
      <c r="AA155">
        <v>44027.775435249998</v>
      </c>
      <c r="AB155">
        <v>180.51491695000001</v>
      </c>
      <c r="AD155" s="12">
        <v>192308.95087049998</v>
      </c>
    </row>
    <row r="156" spans="1:30">
      <c r="A156" s="4"/>
      <c r="B156" s="10">
        <v>8</v>
      </c>
      <c r="C156" s="10">
        <v>44046.29</v>
      </c>
      <c r="H156">
        <v>60294.76</v>
      </c>
      <c r="J156">
        <v>0</v>
      </c>
      <c r="L156">
        <v>1116.4241962399999</v>
      </c>
      <c r="P156">
        <v>319.54771807999998</v>
      </c>
      <c r="Q156">
        <v>1047.46521375</v>
      </c>
      <c r="R156">
        <v>13219.066318810001</v>
      </c>
      <c r="S156">
        <v>10262.991876759999</v>
      </c>
      <c r="T156">
        <v>7888.4149760999999</v>
      </c>
      <c r="U156">
        <v>5812.98572831</v>
      </c>
      <c r="W156">
        <v>4194.0137428199996</v>
      </c>
      <c r="Z156">
        <v>0</v>
      </c>
      <c r="AA156">
        <v>44046.286066430002</v>
      </c>
      <c r="AB156">
        <v>185.37629555999999</v>
      </c>
      <c r="AD156" s="12">
        <v>192433.62213286004</v>
      </c>
    </row>
    <row r="157" spans="1:30">
      <c r="A157" s="4"/>
      <c r="B157" s="10">
        <v>9</v>
      </c>
      <c r="C157" s="10">
        <v>44499.22</v>
      </c>
      <c r="H157">
        <v>60768.67</v>
      </c>
      <c r="J157">
        <v>0</v>
      </c>
      <c r="L157">
        <v>1149.7539158100001</v>
      </c>
      <c r="P157">
        <v>325.65663422</v>
      </c>
      <c r="Q157">
        <v>1104.77230132</v>
      </c>
      <c r="R157">
        <v>13362.427111819999</v>
      </c>
      <c r="S157">
        <v>10451.352640200001</v>
      </c>
      <c r="T157">
        <v>7856.9928242899996</v>
      </c>
      <c r="U157">
        <v>5897.6956055999999</v>
      </c>
      <c r="W157">
        <v>4140.9424295700001</v>
      </c>
      <c r="Z157">
        <v>0</v>
      </c>
      <c r="AA157">
        <v>44499.218314290003</v>
      </c>
      <c r="AB157">
        <v>209.62485146</v>
      </c>
      <c r="AD157" s="12">
        <v>194266.32662857999</v>
      </c>
    </row>
    <row r="158" spans="1:30">
      <c r="A158" s="4"/>
      <c r="B158" s="10">
        <v>10</v>
      </c>
      <c r="C158" s="10">
        <v>45290.55</v>
      </c>
      <c r="H158">
        <v>61683.839999999997</v>
      </c>
      <c r="J158">
        <v>0</v>
      </c>
      <c r="L158">
        <v>1221.55389227</v>
      </c>
      <c r="P158">
        <v>388.13879506000001</v>
      </c>
      <c r="Q158">
        <v>1171.19228819</v>
      </c>
      <c r="R158">
        <v>13173.712516760001</v>
      </c>
      <c r="S158">
        <v>10727.08642818</v>
      </c>
      <c r="T158">
        <v>8320.0408759000002</v>
      </c>
      <c r="U158">
        <v>5929.2755254200001</v>
      </c>
      <c r="W158">
        <v>4126.8233626199999</v>
      </c>
      <c r="Z158">
        <v>0</v>
      </c>
      <c r="AA158">
        <v>45290.554075480002</v>
      </c>
      <c r="AB158">
        <v>232.73039108</v>
      </c>
      <c r="AD158" s="12">
        <v>197555.49815096002</v>
      </c>
    </row>
    <row r="159" spans="1:30">
      <c r="A159" s="4"/>
      <c r="B159" s="10">
        <v>11</v>
      </c>
      <c r="C159" s="10">
        <v>45785.4</v>
      </c>
      <c r="H159">
        <v>62249.19</v>
      </c>
      <c r="J159">
        <v>0</v>
      </c>
      <c r="L159">
        <v>1260.07386056</v>
      </c>
      <c r="P159">
        <v>370.62728212000002</v>
      </c>
      <c r="Q159">
        <v>1254.5536838099999</v>
      </c>
      <c r="R159">
        <v>13390.500075940001</v>
      </c>
      <c r="S159">
        <v>10749.37090828</v>
      </c>
      <c r="T159">
        <v>8360.9626469100003</v>
      </c>
      <c r="U159">
        <v>6126.5609458199997</v>
      </c>
      <c r="W159">
        <v>4029.9474623599999</v>
      </c>
      <c r="Z159">
        <v>0</v>
      </c>
      <c r="AA159">
        <v>45785.39553763</v>
      </c>
      <c r="AB159">
        <v>242.79867182999999</v>
      </c>
      <c r="AD159" s="12">
        <v>199605.38107525997</v>
      </c>
    </row>
    <row r="160" spans="1:30">
      <c r="A160" s="4"/>
      <c r="B160" s="10">
        <v>12</v>
      </c>
      <c r="C160" s="10">
        <v>45825.85</v>
      </c>
      <c r="H160">
        <v>62441.2</v>
      </c>
      <c r="J160">
        <v>0</v>
      </c>
      <c r="L160">
        <v>1337.73109699</v>
      </c>
      <c r="P160">
        <v>370.79067760999999</v>
      </c>
      <c r="Q160">
        <v>1257.11567876</v>
      </c>
      <c r="R160">
        <v>13261.72571481</v>
      </c>
      <c r="S160">
        <v>10481.20052921</v>
      </c>
      <c r="T160">
        <v>8509.3394976199997</v>
      </c>
      <c r="U160">
        <v>6144.6308405299997</v>
      </c>
      <c r="W160">
        <v>4086.19205908</v>
      </c>
      <c r="Z160">
        <v>0</v>
      </c>
      <c r="AA160">
        <v>45825.850557209997</v>
      </c>
      <c r="AB160">
        <v>377.12446260000002</v>
      </c>
      <c r="AD160" s="12">
        <v>199918.75111442004</v>
      </c>
    </row>
    <row r="161" spans="1:30">
      <c r="A161" s="1" t="s">
        <v>98</v>
      </c>
      <c r="B161" s="2"/>
      <c r="C161" s="1">
        <v>518986.83</v>
      </c>
      <c r="D161" s="6"/>
      <c r="E161" s="6"/>
      <c r="F161" s="6"/>
      <c r="G161" s="6"/>
      <c r="H161" s="6">
        <v>711431.55</v>
      </c>
      <c r="I161" s="6"/>
      <c r="J161" s="6">
        <v>2729.7404249599999</v>
      </c>
      <c r="K161" s="6"/>
      <c r="L161" s="6">
        <v>12768.144714220001</v>
      </c>
      <c r="M161" s="6"/>
      <c r="N161" s="6"/>
      <c r="O161" s="6"/>
      <c r="P161" s="6">
        <v>3638.4475246899997</v>
      </c>
      <c r="Q161" s="6">
        <v>11924.960117939998</v>
      </c>
      <c r="R161" s="6">
        <v>153866.38197014999</v>
      </c>
      <c r="S161" s="6">
        <v>123038.18439161</v>
      </c>
      <c r="T161" s="6">
        <v>90576.905587640009</v>
      </c>
      <c r="U161" s="6">
        <v>69333.761676229988</v>
      </c>
      <c r="V161" s="6"/>
      <c r="W161" s="6">
        <v>48651.746093859998</v>
      </c>
      <c r="X161" s="6"/>
      <c r="Y161" s="6"/>
      <c r="Z161" s="6">
        <v>0</v>
      </c>
      <c r="AA161" s="6">
        <v>518986.81867181999</v>
      </c>
      <c r="AB161" s="6">
        <v>2458.5461705199996</v>
      </c>
      <c r="AC161" s="6"/>
      <c r="AD161" s="7">
        <v>2268392.0173436403</v>
      </c>
    </row>
    <row r="162" spans="1:30">
      <c r="A162" s="1">
        <v>2006</v>
      </c>
      <c r="B162" s="1">
        <v>1</v>
      </c>
      <c r="C162" s="1">
        <v>47701.21</v>
      </c>
      <c r="D162" s="6"/>
      <c r="E162" s="6"/>
      <c r="F162" s="6"/>
      <c r="G162" s="6"/>
      <c r="H162" s="6">
        <v>65205.27</v>
      </c>
      <c r="I162" s="6"/>
      <c r="J162" s="6">
        <v>0</v>
      </c>
      <c r="K162" s="6"/>
      <c r="L162" s="6">
        <v>1353.86548429</v>
      </c>
      <c r="M162" s="6"/>
      <c r="N162" s="6"/>
      <c r="O162" s="6"/>
      <c r="P162" s="6">
        <v>396.26263523</v>
      </c>
      <c r="Q162" s="6">
        <v>1304.8361047200001</v>
      </c>
      <c r="R162" s="6">
        <v>13871.36065103</v>
      </c>
      <c r="S162" s="6">
        <v>10859.420241129999</v>
      </c>
      <c r="T162" s="6">
        <v>8836.1531259399999</v>
      </c>
      <c r="U162" s="6">
        <v>6247.4994615200003</v>
      </c>
      <c r="V162" s="6"/>
      <c r="W162" s="6">
        <v>4460.2143779500002</v>
      </c>
      <c r="X162" s="6"/>
      <c r="Y162" s="6"/>
      <c r="Z162" s="6">
        <v>0</v>
      </c>
      <c r="AA162" s="6">
        <v>47701.214553409998</v>
      </c>
      <c r="AB162" s="6">
        <v>371.6024716</v>
      </c>
      <c r="AC162" s="6"/>
      <c r="AD162" s="7">
        <v>208308.90910682001</v>
      </c>
    </row>
    <row r="163" spans="1:30">
      <c r="A163" s="4"/>
      <c r="B163" s="10">
        <v>2</v>
      </c>
      <c r="C163" s="10">
        <v>48625.34</v>
      </c>
      <c r="H163">
        <v>66261.27</v>
      </c>
      <c r="J163">
        <v>0</v>
      </c>
      <c r="L163">
        <v>1371.6640667500001</v>
      </c>
      <c r="P163">
        <v>403.14064286000001</v>
      </c>
      <c r="Q163">
        <v>1413.5205177600001</v>
      </c>
      <c r="R163">
        <v>13966.08847705</v>
      </c>
      <c r="S163">
        <v>11237.341617350001</v>
      </c>
      <c r="T163">
        <v>9012.2026121899999</v>
      </c>
      <c r="U163">
        <v>6358.8447581999999</v>
      </c>
      <c r="W163">
        <v>4465.43813641</v>
      </c>
      <c r="Z163">
        <v>0</v>
      </c>
      <c r="AA163">
        <v>48625.344170119999</v>
      </c>
      <c r="AB163">
        <v>397.10334154999998</v>
      </c>
      <c r="AD163" s="12">
        <v>212137.29834024003</v>
      </c>
    </row>
    <row r="164" spans="1:30">
      <c r="A164" s="4"/>
      <c r="B164" s="10">
        <v>3</v>
      </c>
      <c r="C164" s="10">
        <v>49100.36</v>
      </c>
      <c r="H164">
        <v>66407.05</v>
      </c>
      <c r="J164">
        <v>0</v>
      </c>
      <c r="L164">
        <v>1387.3682399700001</v>
      </c>
      <c r="P164">
        <v>408.70560668000002</v>
      </c>
      <c r="Q164">
        <v>1506.51663291</v>
      </c>
      <c r="R164">
        <v>14365.37656239</v>
      </c>
      <c r="S164">
        <v>11151.8234713</v>
      </c>
      <c r="T164">
        <v>9025.4380521500007</v>
      </c>
      <c r="U164">
        <v>6424.5883733600003</v>
      </c>
      <c r="W164">
        <v>4312.6259409100003</v>
      </c>
      <c r="Z164">
        <v>0</v>
      </c>
      <c r="AA164">
        <v>49100.363825259999</v>
      </c>
      <c r="AB164">
        <v>517.92094558999997</v>
      </c>
      <c r="AD164" s="12">
        <v>213708.13765052002</v>
      </c>
    </row>
    <row r="165" spans="1:30">
      <c r="A165" s="4"/>
      <c r="B165" s="10">
        <v>4</v>
      </c>
      <c r="C165" s="10">
        <v>51294.6</v>
      </c>
      <c r="H165">
        <v>69297.5</v>
      </c>
      <c r="J165">
        <v>0</v>
      </c>
      <c r="L165">
        <v>1556.6149106099999</v>
      </c>
      <c r="P165">
        <v>436.68413699000001</v>
      </c>
      <c r="Q165">
        <v>1629.6199406799999</v>
      </c>
      <c r="R165">
        <v>14863.06060087</v>
      </c>
      <c r="S165">
        <v>11764.196174209999</v>
      </c>
      <c r="T165">
        <v>9495.2561571999995</v>
      </c>
      <c r="U165">
        <v>6516.35758738</v>
      </c>
      <c r="W165">
        <v>4468.7101160900002</v>
      </c>
      <c r="Z165">
        <v>0</v>
      </c>
      <c r="AA165">
        <v>51294.603813549998</v>
      </c>
      <c r="AB165">
        <v>564.10418951999998</v>
      </c>
      <c r="AD165" s="12">
        <v>223181.30762710003</v>
      </c>
    </row>
    <row r="166" spans="1:30">
      <c r="A166" s="4"/>
      <c r="B166" s="10">
        <v>5</v>
      </c>
      <c r="C166" s="10">
        <v>51227.45</v>
      </c>
      <c r="H166">
        <v>68972.87</v>
      </c>
      <c r="J166">
        <v>0</v>
      </c>
      <c r="L166">
        <v>1561.2231127</v>
      </c>
      <c r="P166">
        <v>449.07396755000002</v>
      </c>
      <c r="Q166">
        <v>1735.78133916</v>
      </c>
      <c r="R166">
        <v>14883.616365039999</v>
      </c>
      <c r="S166">
        <v>11798.645391350001</v>
      </c>
      <c r="T166">
        <v>9429.5818989199997</v>
      </c>
      <c r="U166">
        <v>6336.6576228100002</v>
      </c>
      <c r="W166">
        <v>4439.7256190300004</v>
      </c>
      <c r="Z166">
        <v>0</v>
      </c>
      <c r="AA166">
        <v>51227.45478629</v>
      </c>
      <c r="AB166">
        <v>593.14946972999996</v>
      </c>
      <c r="AD166" s="12">
        <v>222655.22957258002</v>
      </c>
    </row>
    <row r="167" spans="1:30">
      <c r="A167" s="4"/>
      <c r="B167" s="10">
        <v>6</v>
      </c>
      <c r="C167" s="10">
        <v>51748.1</v>
      </c>
      <c r="H167">
        <v>69681.960000000006</v>
      </c>
      <c r="J167">
        <v>0</v>
      </c>
      <c r="L167">
        <v>1587.0391973000001</v>
      </c>
      <c r="P167">
        <v>432.00547197999998</v>
      </c>
      <c r="Q167">
        <v>1845.0361453999999</v>
      </c>
      <c r="R167">
        <v>14821.82690584</v>
      </c>
      <c r="S167">
        <v>12236.772652989999</v>
      </c>
      <c r="T167">
        <v>9313.3868033399995</v>
      </c>
      <c r="U167">
        <v>6342.6407477800003</v>
      </c>
      <c r="W167">
        <v>4528.8396577200001</v>
      </c>
      <c r="Z167">
        <v>0</v>
      </c>
      <c r="AA167">
        <v>51748.097229799998</v>
      </c>
      <c r="AB167">
        <v>640.54964744999995</v>
      </c>
      <c r="AD167" s="12">
        <v>224926.25445959999</v>
      </c>
    </row>
    <row r="168" spans="1:30">
      <c r="A168" s="4"/>
      <c r="B168" s="10">
        <v>7</v>
      </c>
      <c r="C168" s="10">
        <v>52582.06</v>
      </c>
      <c r="H168">
        <v>70957.679999999993</v>
      </c>
      <c r="J168">
        <v>0</v>
      </c>
      <c r="L168">
        <v>1627.4360946500001</v>
      </c>
      <c r="P168">
        <v>437.39294468000003</v>
      </c>
      <c r="Q168">
        <v>1867.3952424500001</v>
      </c>
      <c r="R168">
        <v>14922.195706</v>
      </c>
      <c r="S168">
        <v>12356.82539778</v>
      </c>
      <c r="T168">
        <v>9611.1330005700001</v>
      </c>
      <c r="U168">
        <v>6372.2218818900001</v>
      </c>
      <c r="W168">
        <v>4711.9920626100002</v>
      </c>
      <c r="Z168">
        <v>0</v>
      </c>
      <c r="AA168">
        <v>52582.05570443</v>
      </c>
      <c r="AB168">
        <v>675.4633738</v>
      </c>
      <c r="AD168" s="12">
        <v>228703.85140886001</v>
      </c>
    </row>
    <row r="169" spans="1:30">
      <c r="A169" s="4"/>
      <c r="B169" s="10">
        <v>8</v>
      </c>
      <c r="C169" s="10">
        <v>53270.400000000001</v>
      </c>
      <c r="H169">
        <v>71682.25</v>
      </c>
      <c r="J169">
        <v>0</v>
      </c>
      <c r="L169">
        <v>1741.3348183799999</v>
      </c>
      <c r="P169">
        <v>436.65538878000001</v>
      </c>
      <c r="Q169">
        <v>1931.1678003100001</v>
      </c>
      <c r="R169">
        <v>15176.58485094</v>
      </c>
      <c r="S169">
        <v>12579.80319362</v>
      </c>
      <c r="T169">
        <v>9694.8514588199996</v>
      </c>
      <c r="U169">
        <v>6428.4831882600001</v>
      </c>
      <c r="W169">
        <v>4594.0761390400003</v>
      </c>
      <c r="Z169">
        <v>0</v>
      </c>
      <c r="AA169">
        <v>53270.40268544</v>
      </c>
      <c r="AB169">
        <v>687.44584728999996</v>
      </c>
      <c r="AD169" s="12">
        <v>231493.45537087996</v>
      </c>
    </row>
    <row r="170" spans="1:30">
      <c r="A170" s="4"/>
      <c r="B170" s="10">
        <v>9</v>
      </c>
      <c r="C170" s="10">
        <v>54325.65</v>
      </c>
      <c r="H170">
        <v>73100.77</v>
      </c>
      <c r="J170">
        <v>0</v>
      </c>
      <c r="L170">
        <v>1776.48722666</v>
      </c>
      <c r="P170">
        <v>431.11149103000002</v>
      </c>
      <c r="Q170">
        <v>2032.0542578</v>
      </c>
      <c r="R170">
        <v>15167.03107223</v>
      </c>
      <c r="S170">
        <v>12616.76955531</v>
      </c>
      <c r="T170">
        <v>10340.007633409999</v>
      </c>
      <c r="U170">
        <v>6641.9628387299999</v>
      </c>
      <c r="W170">
        <v>4633.4687106499996</v>
      </c>
      <c r="Z170">
        <v>0</v>
      </c>
      <c r="AA170">
        <v>54325.649138170003</v>
      </c>
      <c r="AB170">
        <v>686.75635235000004</v>
      </c>
      <c r="AD170" s="12">
        <v>236077.71827633996</v>
      </c>
    </row>
    <row r="171" spans="1:30">
      <c r="A171" s="4"/>
      <c r="B171" s="10">
        <v>10</v>
      </c>
      <c r="C171" s="10">
        <v>54267.64</v>
      </c>
      <c r="H171">
        <v>73034.679999999993</v>
      </c>
      <c r="J171">
        <v>0</v>
      </c>
      <c r="L171">
        <v>1884.7005314400001</v>
      </c>
      <c r="P171">
        <v>423.75117516</v>
      </c>
      <c r="Q171">
        <v>2042.5802521799999</v>
      </c>
      <c r="R171">
        <v>15029.850866340001</v>
      </c>
      <c r="S171">
        <v>13003.708652470001</v>
      </c>
      <c r="T171">
        <v>9786.3806023800007</v>
      </c>
      <c r="U171">
        <v>6685.9023928500001</v>
      </c>
      <c r="W171">
        <v>4574.1660249899996</v>
      </c>
      <c r="Z171">
        <v>0</v>
      </c>
      <c r="AA171">
        <v>54267.639919150002</v>
      </c>
      <c r="AB171">
        <v>836.59942134000005</v>
      </c>
      <c r="AD171" s="12">
        <v>235837.59983830003</v>
      </c>
    </row>
    <row r="172" spans="1:30">
      <c r="A172" s="4"/>
      <c r="B172" s="10">
        <v>11</v>
      </c>
      <c r="C172" s="10">
        <v>53929.52</v>
      </c>
      <c r="H172">
        <v>72924.100000000006</v>
      </c>
      <c r="J172">
        <v>0</v>
      </c>
      <c r="L172">
        <v>2019.2174167600001</v>
      </c>
      <c r="P172">
        <v>443.99515081999999</v>
      </c>
      <c r="Q172">
        <v>2073.7258859600001</v>
      </c>
      <c r="R172">
        <v>14791.72328339</v>
      </c>
      <c r="S172">
        <v>12639.61542543</v>
      </c>
      <c r="T172">
        <v>9950.7610680800008</v>
      </c>
      <c r="U172">
        <v>6652.2947636999997</v>
      </c>
      <c r="W172">
        <v>4554.0057735199998</v>
      </c>
      <c r="Z172">
        <v>0</v>
      </c>
      <c r="AA172">
        <v>53929.519512860003</v>
      </c>
      <c r="AB172">
        <v>804.18074520000005</v>
      </c>
      <c r="AD172" s="12">
        <v>234712.65902572</v>
      </c>
    </row>
    <row r="173" spans="1:30">
      <c r="A173" s="4"/>
      <c r="B173" s="10">
        <v>12</v>
      </c>
      <c r="C173" s="10">
        <v>54164.43</v>
      </c>
      <c r="H173">
        <v>73158.009999999995</v>
      </c>
      <c r="J173">
        <v>0</v>
      </c>
      <c r="L173">
        <v>2023.22866247</v>
      </c>
      <c r="P173">
        <v>437.20971144999999</v>
      </c>
      <c r="Q173">
        <v>2079.6976521199999</v>
      </c>
      <c r="R173">
        <v>14951.717380890001</v>
      </c>
      <c r="S173">
        <v>12669.34796782</v>
      </c>
      <c r="T173">
        <v>9867.0266095900006</v>
      </c>
      <c r="U173">
        <v>6774.7502609200001</v>
      </c>
      <c r="W173">
        <v>4511.2693957800002</v>
      </c>
      <c r="Z173">
        <v>0</v>
      </c>
      <c r="AA173">
        <v>54164.425729839997</v>
      </c>
      <c r="AB173">
        <v>850.17808879999995</v>
      </c>
      <c r="AD173" s="12">
        <v>235651.29145968004</v>
      </c>
    </row>
    <row r="174" spans="1:30">
      <c r="A174" s="1" t="s">
        <v>99</v>
      </c>
      <c r="B174" s="2"/>
      <c r="C174" s="1">
        <v>622236.76</v>
      </c>
      <c r="D174" s="6"/>
      <c r="E174" s="6"/>
      <c r="F174" s="6"/>
      <c r="G174" s="6"/>
      <c r="H174" s="6">
        <v>840683.41</v>
      </c>
      <c r="I174" s="6"/>
      <c r="J174" s="6">
        <v>0</v>
      </c>
      <c r="K174" s="6"/>
      <c r="L174" s="6">
        <v>19890.179761979998</v>
      </c>
      <c r="M174" s="6"/>
      <c r="N174" s="6"/>
      <c r="O174" s="6"/>
      <c r="P174" s="6">
        <v>5135.9883232100001</v>
      </c>
      <c r="Q174" s="6">
        <v>21461.931771450003</v>
      </c>
      <c r="R174" s="6">
        <v>176810.43272201001</v>
      </c>
      <c r="S174" s="6">
        <v>144914.26974076001</v>
      </c>
      <c r="T174" s="6">
        <v>114362.17902258999</v>
      </c>
      <c r="U174" s="6">
        <v>77782.203877399996</v>
      </c>
      <c r="V174" s="6"/>
      <c r="W174" s="6">
        <v>54254.531954700004</v>
      </c>
      <c r="X174" s="6"/>
      <c r="Y174" s="6"/>
      <c r="Z174" s="6">
        <v>0</v>
      </c>
      <c r="AA174" s="6">
        <v>622236.77106831991</v>
      </c>
      <c r="AB174" s="6">
        <v>7625.0538942200001</v>
      </c>
      <c r="AC174" s="6"/>
      <c r="AD174" s="7">
        <v>2707393.7121366397</v>
      </c>
    </row>
    <row r="175" spans="1:30">
      <c r="A175" s="1">
        <v>2007</v>
      </c>
      <c r="B175" s="1">
        <v>1</v>
      </c>
      <c r="C175" s="1">
        <v>56373.69</v>
      </c>
      <c r="D175" s="6"/>
      <c r="E175" s="6"/>
      <c r="F175" s="6"/>
      <c r="G175" s="6"/>
      <c r="H175" s="6">
        <v>75718.39</v>
      </c>
      <c r="I175" s="6"/>
      <c r="J175" s="6">
        <v>0</v>
      </c>
      <c r="K175" s="6"/>
      <c r="L175" s="6">
        <v>2077.3431975399999</v>
      </c>
      <c r="M175" s="6"/>
      <c r="N175" s="6"/>
      <c r="O175" s="6"/>
      <c r="P175" s="6">
        <v>430.84100101000001</v>
      </c>
      <c r="Q175" s="6">
        <v>2112.3243775000001</v>
      </c>
      <c r="R175" s="6">
        <v>15585.758364859999</v>
      </c>
      <c r="S175" s="6">
        <v>12675.9077354</v>
      </c>
      <c r="T175" s="6">
        <v>10497.31357901</v>
      </c>
      <c r="U175" s="6">
        <v>6978.05427186</v>
      </c>
      <c r="V175" s="6"/>
      <c r="W175" s="6">
        <v>4742.7119014800001</v>
      </c>
      <c r="X175" s="6"/>
      <c r="Y175" s="6"/>
      <c r="Z175" s="6">
        <v>0</v>
      </c>
      <c r="AA175" s="6">
        <v>56373.691166709999</v>
      </c>
      <c r="AB175" s="6">
        <v>853.85204142999999</v>
      </c>
      <c r="AC175" s="6">
        <v>419.58469661999999</v>
      </c>
      <c r="AD175" s="7">
        <v>244839.46233341997</v>
      </c>
    </row>
    <row r="176" spans="1:30">
      <c r="A176" s="4"/>
      <c r="B176" s="10">
        <v>2</v>
      </c>
      <c r="C176" s="10">
        <v>56371.29</v>
      </c>
      <c r="H176">
        <v>75495.789999999994</v>
      </c>
      <c r="J176">
        <v>0</v>
      </c>
      <c r="L176">
        <v>2087.7640000000001</v>
      </c>
      <c r="P176">
        <v>452.423</v>
      </c>
      <c r="Q176">
        <v>2199.4609999999998</v>
      </c>
      <c r="R176">
        <v>15641.972</v>
      </c>
      <c r="S176">
        <v>12631.06</v>
      </c>
      <c r="T176">
        <v>10423.147000000001</v>
      </c>
      <c r="U176">
        <v>6883.0860000000002</v>
      </c>
      <c r="W176">
        <v>4706.0919999999996</v>
      </c>
      <c r="Z176">
        <v>0</v>
      </c>
      <c r="AA176">
        <v>56371.288999999997</v>
      </c>
      <c r="AB176">
        <v>913.471</v>
      </c>
      <c r="AC176">
        <v>432.81299999999999</v>
      </c>
      <c r="AD176" s="12">
        <v>244609.658</v>
      </c>
    </row>
    <row r="177" spans="1:30">
      <c r="A177" s="4"/>
      <c r="B177" s="10">
        <v>3</v>
      </c>
      <c r="C177" s="10">
        <v>57308.22</v>
      </c>
      <c r="H177">
        <v>76482.38</v>
      </c>
      <c r="J177">
        <v>0</v>
      </c>
      <c r="L177">
        <v>2131.5660910299998</v>
      </c>
      <c r="P177">
        <v>453.82681362</v>
      </c>
      <c r="Q177">
        <v>2250.18871257</v>
      </c>
      <c r="R177">
        <v>15944.59620059</v>
      </c>
      <c r="S177">
        <v>12927.757989109999</v>
      </c>
      <c r="T177">
        <v>10557.9361242</v>
      </c>
      <c r="U177">
        <v>7034.1539952399999</v>
      </c>
      <c r="W177">
        <v>4628.34570231</v>
      </c>
      <c r="Z177">
        <v>0</v>
      </c>
      <c r="AA177">
        <v>57308.218925560002</v>
      </c>
      <c r="AB177">
        <v>937.29853093999998</v>
      </c>
      <c r="AC177">
        <v>442.54876595000002</v>
      </c>
      <c r="AD177" s="12">
        <v>248407.03785111997</v>
      </c>
    </row>
    <row r="178" spans="1:30">
      <c r="A178" s="4"/>
      <c r="B178" s="10">
        <v>4</v>
      </c>
      <c r="C178" s="10">
        <v>57495.05</v>
      </c>
      <c r="H178">
        <v>76623.490000000005</v>
      </c>
      <c r="J178">
        <v>0</v>
      </c>
      <c r="L178">
        <v>2215.49696864</v>
      </c>
      <c r="P178">
        <v>450.16837346</v>
      </c>
      <c r="Q178">
        <v>2294.8901155799999</v>
      </c>
      <c r="R178">
        <v>15698.66257298</v>
      </c>
      <c r="S178">
        <v>13292.3931822</v>
      </c>
      <c r="T178">
        <v>10623.03170222</v>
      </c>
      <c r="U178">
        <v>6978.8071843300004</v>
      </c>
      <c r="W178">
        <v>4553.40604308</v>
      </c>
      <c r="Z178">
        <v>0</v>
      </c>
      <c r="AA178">
        <v>57495.046307780001</v>
      </c>
      <c r="AB178">
        <v>968.86843233000002</v>
      </c>
      <c r="AC178">
        <v>419.32173296000002</v>
      </c>
      <c r="AD178" s="12">
        <v>249108.63261556</v>
      </c>
    </row>
    <row r="179" spans="1:30">
      <c r="A179" s="4"/>
      <c r="B179" s="10">
        <v>5</v>
      </c>
      <c r="C179" s="10">
        <v>58798.42</v>
      </c>
      <c r="H179">
        <v>78325.070000000007</v>
      </c>
      <c r="J179">
        <v>0</v>
      </c>
      <c r="L179">
        <v>2295.0559523900001</v>
      </c>
      <c r="P179">
        <v>453.72288823999997</v>
      </c>
      <c r="Q179">
        <v>2472.1469089000002</v>
      </c>
      <c r="R179">
        <v>16164.19105125</v>
      </c>
      <c r="S179">
        <v>13491.282259359999</v>
      </c>
      <c r="T179">
        <v>10730.92358671</v>
      </c>
      <c r="U179">
        <v>7173.2527062099998</v>
      </c>
      <c r="W179">
        <v>4593.7091882900004</v>
      </c>
      <c r="Z179">
        <v>0</v>
      </c>
      <c r="AA179">
        <v>58798.416998950001</v>
      </c>
      <c r="AB179">
        <v>980.33232254999996</v>
      </c>
      <c r="AC179">
        <v>443.80013504999999</v>
      </c>
      <c r="AD179" s="12">
        <v>254720.32399790004</v>
      </c>
    </row>
    <row r="180" spans="1:30">
      <c r="A180" s="4"/>
      <c r="B180" s="10">
        <v>6</v>
      </c>
      <c r="C180" s="10">
        <v>59543.75</v>
      </c>
      <c r="H180">
        <v>79605.67</v>
      </c>
      <c r="J180">
        <v>0</v>
      </c>
      <c r="L180">
        <v>2406.8573363800001</v>
      </c>
      <c r="P180">
        <v>476.55570914999998</v>
      </c>
      <c r="Q180">
        <v>2488.2378054599999</v>
      </c>
      <c r="R180">
        <v>16165.790615899999</v>
      </c>
      <c r="S180">
        <v>13749.901269509999</v>
      </c>
      <c r="T180">
        <v>10800.340702359999</v>
      </c>
      <c r="U180">
        <v>7407.9960781500004</v>
      </c>
      <c r="W180">
        <v>4629.4161337599999</v>
      </c>
      <c r="Z180">
        <v>0</v>
      </c>
      <c r="AA180">
        <v>59543.750684129998</v>
      </c>
      <c r="AB180">
        <v>968.39496327999996</v>
      </c>
      <c r="AC180">
        <v>450.26007018000001</v>
      </c>
      <c r="AD180" s="12">
        <v>258236.92136826002</v>
      </c>
    </row>
    <row r="181" spans="1:30">
      <c r="A181" s="4"/>
      <c r="B181" s="10">
        <v>7</v>
      </c>
      <c r="C181" s="10">
        <v>60569.84</v>
      </c>
      <c r="H181">
        <v>80634.67</v>
      </c>
      <c r="J181">
        <v>0</v>
      </c>
      <c r="L181">
        <v>2473.49848565</v>
      </c>
      <c r="P181">
        <v>462.34754039000001</v>
      </c>
      <c r="Q181">
        <v>2498.3976496400001</v>
      </c>
      <c r="R181">
        <v>16680.12250306</v>
      </c>
      <c r="S181">
        <v>13907.55992057</v>
      </c>
      <c r="T181">
        <v>11147.52899028</v>
      </c>
      <c r="U181">
        <v>7328.9443082099997</v>
      </c>
      <c r="W181">
        <v>4620.1139257599998</v>
      </c>
      <c r="Z181">
        <v>0</v>
      </c>
      <c r="AA181">
        <v>60569.837513840001</v>
      </c>
      <c r="AB181">
        <v>978.26924704999999</v>
      </c>
      <c r="AC181">
        <v>473.05494322999999</v>
      </c>
      <c r="AD181" s="12">
        <v>262344.18502768001</v>
      </c>
    </row>
    <row r="182" spans="1:30">
      <c r="A182" s="4"/>
      <c r="B182" s="10">
        <v>8</v>
      </c>
      <c r="C182" s="10">
        <v>60904.18</v>
      </c>
      <c r="H182">
        <v>80989.91</v>
      </c>
      <c r="J182">
        <v>0</v>
      </c>
      <c r="L182">
        <v>2520.0651803999999</v>
      </c>
      <c r="P182">
        <v>453.10456893999998</v>
      </c>
      <c r="Q182">
        <v>2629.1739266099999</v>
      </c>
      <c r="R182">
        <v>16613.684073979999</v>
      </c>
      <c r="S182">
        <v>14139.695816810001</v>
      </c>
      <c r="T182">
        <v>11104.246431269999</v>
      </c>
      <c r="U182">
        <v>7349.2843375599996</v>
      </c>
      <c r="W182">
        <v>4597.07783638</v>
      </c>
      <c r="Z182">
        <v>0</v>
      </c>
      <c r="AA182">
        <v>60904.17896995</v>
      </c>
      <c r="AB182">
        <v>989.35641325999995</v>
      </c>
      <c r="AC182">
        <v>508.49038474000002</v>
      </c>
      <c r="AD182" s="12">
        <v>263702.44793989998</v>
      </c>
    </row>
    <row r="183" spans="1:30">
      <c r="A183" s="4"/>
      <c r="B183" s="10">
        <v>9</v>
      </c>
      <c r="C183" s="10">
        <v>61979.63</v>
      </c>
      <c r="H183">
        <v>82649.83</v>
      </c>
      <c r="J183">
        <v>0</v>
      </c>
      <c r="L183">
        <v>2606.5607377699998</v>
      </c>
      <c r="P183">
        <v>452.39701009999999</v>
      </c>
      <c r="Q183">
        <v>2687.3603568200001</v>
      </c>
      <c r="R183">
        <v>16988.749068419998</v>
      </c>
      <c r="S183">
        <v>14272.816417849999</v>
      </c>
      <c r="T183">
        <v>11213.628571339999</v>
      </c>
      <c r="U183">
        <v>7554.6104935000003</v>
      </c>
      <c r="W183">
        <v>4701.9884307499997</v>
      </c>
      <c r="Z183">
        <v>0</v>
      </c>
      <c r="AA183">
        <v>61979.633164010003</v>
      </c>
      <c r="AB183">
        <v>969.53130217</v>
      </c>
      <c r="AC183">
        <v>531.99077528999999</v>
      </c>
      <c r="AD183" s="12">
        <v>268588.72632801998</v>
      </c>
    </row>
    <row r="184" spans="1:30">
      <c r="A184" s="4"/>
      <c r="B184" s="10">
        <v>10</v>
      </c>
      <c r="C184" s="10">
        <v>62562.95</v>
      </c>
      <c r="H184">
        <v>83329.83</v>
      </c>
      <c r="J184">
        <v>0</v>
      </c>
      <c r="L184">
        <v>2712.6692518499999</v>
      </c>
      <c r="P184">
        <v>449.74179141000002</v>
      </c>
      <c r="Q184">
        <v>2808.57312774</v>
      </c>
      <c r="R184">
        <v>17040.72650999</v>
      </c>
      <c r="S184">
        <v>14334.39714968</v>
      </c>
      <c r="T184">
        <v>11572.75119723</v>
      </c>
      <c r="U184">
        <v>7380.8480922700001</v>
      </c>
      <c r="W184">
        <v>4741.3087923200001</v>
      </c>
      <c r="Z184">
        <v>0</v>
      </c>
      <c r="AA184">
        <v>62562.946236130003</v>
      </c>
      <c r="AB184">
        <v>959.76435404999995</v>
      </c>
      <c r="AC184">
        <v>562.16596959000003</v>
      </c>
      <c r="AD184" s="12">
        <v>271018.67247226002</v>
      </c>
    </row>
    <row r="185" spans="1:30">
      <c r="A185" s="4"/>
      <c r="B185" s="10">
        <v>11</v>
      </c>
      <c r="C185" s="10">
        <v>64262.99</v>
      </c>
      <c r="H185">
        <v>85340.84</v>
      </c>
      <c r="J185">
        <v>0</v>
      </c>
      <c r="L185">
        <v>2811.99950416</v>
      </c>
      <c r="P185">
        <v>451.17029975000003</v>
      </c>
      <c r="Q185">
        <v>2919.4033019499998</v>
      </c>
      <c r="R185">
        <v>17820.515529119999</v>
      </c>
      <c r="S185">
        <v>14634.243344549999</v>
      </c>
      <c r="T185">
        <v>11810.729363840001</v>
      </c>
      <c r="U185">
        <v>7414.5919281500001</v>
      </c>
      <c r="W185">
        <v>4813.1983779800003</v>
      </c>
      <c r="Z185">
        <v>0</v>
      </c>
      <c r="AA185">
        <v>64262.989552949999</v>
      </c>
      <c r="AB185">
        <v>977.80457901</v>
      </c>
      <c r="AC185">
        <v>609.33332443999996</v>
      </c>
      <c r="AD185" s="12">
        <v>278129.8091059</v>
      </c>
    </row>
    <row r="186" spans="1:30">
      <c r="A186" s="4"/>
      <c r="B186" s="10">
        <v>12</v>
      </c>
      <c r="C186" s="10">
        <v>64484.09</v>
      </c>
      <c r="H186">
        <v>86030.83</v>
      </c>
      <c r="J186">
        <v>0</v>
      </c>
      <c r="L186">
        <v>2848.7737157400002</v>
      </c>
      <c r="P186">
        <v>454.29236398</v>
      </c>
      <c r="Q186">
        <v>3074.3486453599999</v>
      </c>
      <c r="R186">
        <v>17772.63671825</v>
      </c>
      <c r="S186">
        <v>14865.84115452</v>
      </c>
      <c r="T186">
        <v>11398.968738510001</v>
      </c>
      <c r="U186">
        <v>7436.1562592600003</v>
      </c>
      <c r="W186">
        <v>5015.3664632399996</v>
      </c>
      <c r="Z186">
        <v>0</v>
      </c>
      <c r="AA186">
        <v>64484.086942790003</v>
      </c>
      <c r="AB186">
        <v>977.80861529000003</v>
      </c>
      <c r="AC186">
        <v>639.89426863999995</v>
      </c>
      <c r="AD186" s="12">
        <v>279483.09388558002</v>
      </c>
    </row>
    <row r="187" spans="1:30">
      <c r="A187" s="1" t="s">
        <v>100</v>
      </c>
      <c r="B187" s="2"/>
      <c r="C187" s="1">
        <v>720654.09999999986</v>
      </c>
      <c r="D187" s="6"/>
      <c r="E187" s="6"/>
      <c r="F187" s="6"/>
      <c r="G187" s="6"/>
      <c r="H187" s="6">
        <v>961226.69999999984</v>
      </c>
      <c r="I187" s="6"/>
      <c r="J187" s="6">
        <v>0</v>
      </c>
      <c r="K187" s="6"/>
      <c r="L187" s="6">
        <v>29187.650421550003</v>
      </c>
      <c r="M187" s="6"/>
      <c r="N187" s="6"/>
      <c r="O187" s="6"/>
      <c r="P187" s="6">
        <v>5440.5913600499998</v>
      </c>
      <c r="Q187" s="6">
        <v>30434.505928129998</v>
      </c>
      <c r="R187" s="6">
        <v>198117.40520839998</v>
      </c>
      <c r="S187" s="6">
        <v>164922.85623955997</v>
      </c>
      <c r="T187" s="6">
        <v>131880.54598697001</v>
      </c>
      <c r="U187" s="6">
        <v>86919.785654739972</v>
      </c>
      <c r="V187" s="6"/>
      <c r="W187" s="6">
        <v>56342.734795349999</v>
      </c>
      <c r="X187" s="6"/>
      <c r="Y187" s="6"/>
      <c r="Z187" s="6">
        <v>0</v>
      </c>
      <c r="AA187" s="6">
        <v>720654.08546279988</v>
      </c>
      <c r="AB187" s="6">
        <v>11474.751801359998</v>
      </c>
      <c r="AC187" s="6">
        <v>5933.2580666899994</v>
      </c>
      <c r="AD187" s="7">
        <v>3123188.9709256003</v>
      </c>
    </row>
    <row r="188" spans="1:30">
      <c r="A188" s="1">
        <v>2008</v>
      </c>
      <c r="B188" s="1">
        <v>1</v>
      </c>
      <c r="C188" s="1">
        <v>66741.81</v>
      </c>
      <c r="D188" s="6"/>
      <c r="E188" s="6"/>
      <c r="F188" s="6"/>
      <c r="G188" s="6"/>
      <c r="H188" s="6">
        <v>88874.84</v>
      </c>
      <c r="I188" s="6"/>
      <c r="J188" s="6">
        <v>0</v>
      </c>
      <c r="K188" s="6"/>
      <c r="L188" s="6">
        <v>2868.7240000000002</v>
      </c>
      <c r="M188" s="6"/>
      <c r="N188" s="6"/>
      <c r="O188" s="6"/>
      <c r="P188" s="6">
        <v>441.99200000000002</v>
      </c>
      <c r="Q188" s="6">
        <v>3144.7561000000001</v>
      </c>
      <c r="R188" s="6">
        <v>18832.185000000001</v>
      </c>
      <c r="S188" s="6">
        <v>15069.496999999999</v>
      </c>
      <c r="T188" s="6">
        <v>11963.621999999999</v>
      </c>
      <c r="U188" s="6">
        <v>7607.9210000000003</v>
      </c>
      <c r="V188" s="6"/>
      <c r="W188" s="6">
        <v>5200.2579999999998</v>
      </c>
      <c r="X188" s="6"/>
      <c r="Y188" s="6"/>
      <c r="Z188" s="6">
        <v>0</v>
      </c>
      <c r="AA188" s="6">
        <v>66741.811000000002</v>
      </c>
      <c r="AB188" s="6">
        <v>964.67690000000005</v>
      </c>
      <c r="AC188" s="6">
        <v>648.17899999999997</v>
      </c>
      <c r="AD188" s="7">
        <v>289100.272</v>
      </c>
    </row>
    <row r="189" spans="1:30">
      <c r="A189" s="4"/>
      <c r="B189" s="10">
        <v>2</v>
      </c>
      <c r="C189" s="10">
        <v>68285.7</v>
      </c>
      <c r="H189">
        <v>90601.65</v>
      </c>
      <c r="J189">
        <v>0</v>
      </c>
      <c r="L189">
        <v>3002.4250000000002</v>
      </c>
      <c r="P189">
        <v>463.74900000000002</v>
      </c>
      <c r="Q189">
        <v>3273.2934</v>
      </c>
      <c r="R189">
        <v>19379.281999999999</v>
      </c>
      <c r="S189">
        <v>15459.109</v>
      </c>
      <c r="T189">
        <v>12242.932000000001</v>
      </c>
      <c r="U189">
        <v>7728.0709999999999</v>
      </c>
      <c r="W189">
        <v>5106.6149999999998</v>
      </c>
      <c r="Z189">
        <v>0</v>
      </c>
      <c r="AA189">
        <v>68285.695500000002</v>
      </c>
      <c r="AB189">
        <v>963.08010000000002</v>
      </c>
      <c r="AC189">
        <v>667.13900000000001</v>
      </c>
      <c r="AD189" s="12">
        <v>295458.74099999998</v>
      </c>
    </row>
    <row r="190" spans="1:30">
      <c r="A190" s="4"/>
      <c r="B190" s="10">
        <v>3</v>
      </c>
      <c r="C190" s="10">
        <v>70040.67</v>
      </c>
      <c r="H190">
        <v>92749.85</v>
      </c>
      <c r="J190">
        <v>0</v>
      </c>
      <c r="L190">
        <v>3095.9859999999999</v>
      </c>
      <c r="P190">
        <v>440.44299999999998</v>
      </c>
      <c r="Q190">
        <v>3436.6970000000001</v>
      </c>
      <c r="R190">
        <v>19614.971000000001</v>
      </c>
      <c r="S190">
        <v>15734.28</v>
      </c>
      <c r="T190">
        <v>12820.569</v>
      </c>
      <c r="U190">
        <v>8017.0510000000004</v>
      </c>
      <c r="W190">
        <v>5126.9380000000001</v>
      </c>
      <c r="Z190">
        <v>0</v>
      </c>
      <c r="AA190">
        <v>70040.668999999994</v>
      </c>
      <c r="AB190">
        <v>1048.2349999999999</v>
      </c>
      <c r="AC190">
        <v>705.49900000000002</v>
      </c>
      <c r="AD190" s="12">
        <v>302871.85799999995</v>
      </c>
    </row>
    <row r="191" spans="1:30">
      <c r="A191" s="4"/>
      <c r="B191" s="10">
        <v>4</v>
      </c>
      <c r="C191" s="10">
        <v>71390.39</v>
      </c>
      <c r="H191">
        <v>95222.83</v>
      </c>
      <c r="J191">
        <v>0</v>
      </c>
      <c r="L191">
        <v>3155.59</v>
      </c>
      <c r="P191">
        <v>420.625</v>
      </c>
      <c r="Q191">
        <v>3471.8130000000001</v>
      </c>
      <c r="R191">
        <v>19432.607</v>
      </c>
      <c r="S191">
        <v>15861.183999999999</v>
      </c>
      <c r="T191">
        <v>13215.436</v>
      </c>
      <c r="U191">
        <v>8614.5609999999997</v>
      </c>
      <c r="W191">
        <v>5375.0910000000003</v>
      </c>
      <c r="Z191">
        <v>0</v>
      </c>
      <c r="AA191">
        <v>71390.385999999999</v>
      </c>
      <c r="AB191">
        <v>1111.117</v>
      </c>
      <c r="AC191">
        <v>732.36199999999997</v>
      </c>
      <c r="AD191" s="12">
        <v>309393.99200000003</v>
      </c>
    </row>
    <row r="192" spans="1:30">
      <c r="A192" s="4"/>
      <c r="B192" s="10">
        <v>5</v>
      </c>
      <c r="C192" s="10">
        <v>70850.720000000001</v>
      </c>
      <c r="H192">
        <v>94589.72</v>
      </c>
      <c r="J192">
        <v>0</v>
      </c>
      <c r="L192">
        <v>3206.5540000000001</v>
      </c>
      <c r="P192">
        <v>421.209</v>
      </c>
      <c r="Q192">
        <v>3540.5549999999998</v>
      </c>
      <c r="R192">
        <v>19328.355</v>
      </c>
      <c r="S192">
        <v>15653.894</v>
      </c>
      <c r="T192">
        <v>13100.355</v>
      </c>
      <c r="U192">
        <v>8201.5540000000001</v>
      </c>
      <c r="W192">
        <v>5507.527</v>
      </c>
      <c r="Z192">
        <v>0</v>
      </c>
      <c r="AA192">
        <v>70850.716</v>
      </c>
      <c r="AB192">
        <v>1131.364</v>
      </c>
      <c r="AC192">
        <v>759.34900000000005</v>
      </c>
      <c r="AD192" s="12">
        <v>307141.87200000003</v>
      </c>
    </row>
    <row r="193" spans="1:30">
      <c r="A193" s="4"/>
      <c r="B193" s="10">
        <v>6</v>
      </c>
      <c r="C193" s="10">
        <v>71509.31</v>
      </c>
      <c r="H193">
        <v>95597.34</v>
      </c>
      <c r="J193">
        <v>0</v>
      </c>
      <c r="L193">
        <v>3302.4110000000001</v>
      </c>
      <c r="P193">
        <v>399.90800000000002</v>
      </c>
      <c r="Q193">
        <v>3570.9870000000001</v>
      </c>
      <c r="R193">
        <v>19149.506000000001</v>
      </c>
      <c r="S193">
        <v>15772.441000000001</v>
      </c>
      <c r="T193">
        <v>13492.296</v>
      </c>
      <c r="U193">
        <v>8466.2610000000004</v>
      </c>
      <c r="W193">
        <v>5457.4809999999998</v>
      </c>
      <c r="Z193">
        <v>0</v>
      </c>
      <c r="AA193">
        <v>71509.304999999993</v>
      </c>
      <c r="AB193">
        <v>1108.0239999999999</v>
      </c>
      <c r="AC193">
        <v>789.99</v>
      </c>
      <c r="AD193" s="12">
        <v>310125.25999999989</v>
      </c>
    </row>
    <row r="194" spans="1:30">
      <c r="A194" s="4"/>
      <c r="B194" s="10">
        <v>7</v>
      </c>
      <c r="C194" s="10">
        <v>71707.25</v>
      </c>
      <c r="H194">
        <v>95640.82</v>
      </c>
      <c r="J194">
        <v>0</v>
      </c>
      <c r="L194">
        <v>3395.68</v>
      </c>
      <c r="P194">
        <v>391.84399999999999</v>
      </c>
      <c r="Q194">
        <v>3610.8919999999998</v>
      </c>
      <c r="R194">
        <v>19596.620999999999</v>
      </c>
      <c r="S194">
        <v>16007.501</v>
      </c>
      <c r="T194">
        <v>13271.201999999999</v>
      </c>
      <c r="U194">
        <v>8002.2430000000004</v>
      </c>
      <c r="W194">
        <v>5523.7449999999999</v>
      </c>
      <c r="Z194">
        <v>0</v>
      </c>
      <c r="AA194">
        <v>71707.247000000003</v>
      </c>
      <c r="AB194">
        <v>1065.355</v>
      </c>
      <c r="AC194">
        <v>842.16399999999999</v>
      </c>
      <c r="AD194" s="12">
        <v>310762.56399999995</v>
      </c>
    </row>
    <row r="195" spans="1:30">
      <c r="A195" s="4"/>
      <c r="B195" s="10">
        <v>8</v>
      </c>
      <c r="C195" s="10">
        <v>72216.33</v>
      </c>
      <c r="H195">
        <v>96139.87</v>
      </c>
      <c r="J195">
        <v>0</v>
      </c>
      <c r="L195">
        <v>3491.5790000000002</v>
      </c>
      <c r="P195">
        <v>406.55399999999997</v>
      </c>
      <c r="Q195">
        <v>3658.8870000000002</v>
      </c>
      <c r="R195">
        <v>19713.477999999999</v>
      </c>
      <c r="S195">
        <v>16236.101000000001</v>
      </c>
      <c r="T195">
        <v>13367.544</v>
      </c>
      <c r="U195">
        <v>7849.2420000000002</v>
      </c>
      <c r="W195">
        <v>5528.03</v>
      </c>
      <c r="Z195">
        <v>0</v>
      </c>
      <c r="AA195">
        <v>72216.328999999998</v>
      </c>
      <c r="AB195">
        <v>1061.797</v>
      </c>
      <c r="AC195">
        <v>903.11699999999996</v>
      </c>
      <c r="AD195" s="12">
        <v>312788.85800000007</v>
      </c>
    </row>
    <row r="196" spans="1:30">
      <c r="A196" s="4"/>
      <c r="B196" s="10">
        <v>9</v>
      </c>
      <c r="C196" s="10">
        <v>73225.17</v>
      </c>
      <c r="H196">
        <v>97488.74</v>
      </c>
      <c r="J196">
        <v>0</v>
      </c>
      <c r="L196">
        <v>3513.143</v>
      </c>
      <c r="P196">
        <v>399.76100000000002</v>
      </c>
      <c r="Q196">
        <v>3631.337</v>
      </c>
      <c r="R196">
        <v>19867.401999999998</v>
      </c>
      <c r="S196">
        <v>16331.891</v>
      </c>
      <c r="T196">
        <v>13636.315000000001</v>
      </c>
      <c r="U196">
        <v>8511.2180000000008</v>
      </c>
      <c r="W196">
        <v>5353.39</v>
      </c>
      <c r="Z196">
        <v>0</v>
      </c>
      <c r="AA196">
        <v>73225.173999999999</v>
      </c>
      <c r="AB196">
        <v>1045.837</v>
      </c>
      <c r="AC196">
        <v>934.88</v>
      </c>
      <c r="AD196" s="12">
        <v>317164.25800000003</v>
      </c>
    </row>
    <row r="197" spans="1:30">
      <c r="A197" s="4"/>
      <c r="B197" s="10">
        <v>10</v>
      </c>
      <c r="C197" s="10">
        <v>72688.77</v>
      </c>
      <c r="H197">
        <v>96253.74</v>
      </c>
      <c r="J197">
        <v>0</v>
      </c>
      <c r="L197">
        <v>3540.4609999999998</v>
      </c>
      <c r="P197">
        <v>395.16800000000001</v>
      </c>
      <c r="Q197">
        <v>3610.9850000000001</v>
      </c>
      <c r="R197">
        <v>20320.224999999999</v>
      </c>
      <c r="S197">
        <v>16055.895</v>
      </c>
      <c r="T197">
        <v>13533.091</v>
      </c>
      <c r="U197">
        <v>7964.7079999999996</v>
      </c>
      <c r="W197">
        <v>5262.5219999999999</v>
      </c>
      <c r="Z197">
        <v>0</v>
      </c>
      <c r="AA197">
        <v>72688.769</v>
      </c>
      <c r="AB197">
        <v>1088.068</v>
      </c>
      <c r="AC197">
        <v>917.64599999999996</v>
      </c>
      <c r="AD197" s="12">
        <v>314320.04800000007</v>
      </c>
    </row>
    <row r="198" spans="1:30">
      <c r="A198" s="4"/>
      <c r="B198" s="10">
        <v>11</v>
      </c>
      <c r="C198" s="10">
        <v>72732.5</v>
      </c>
      <c r="H198">
        <v>95960.45</v>
      </c>
      <c r="J198">
        <v>0</v>
      </c>
      <c r="L198">
        <v>3508.8649999999998</v>
      </c>
      <c r="P198">
        <v>392.99299999999999</v>
      </c>
      <c r="Q198">
        <v>3618.3310000000001</v>
      </c>
      <c r="R198">
        <v>20504.548999999999</v>
      </c>
      <c r="S198">
        <v>16050.968000000001</v>
      </c>
      <c r="T198">
        <v>13685.95</v>
      </c>
      <c r="U198">
        <v>7690.3720000000003</v>
      </c>
      <c r="W198">
        <v>5266.7709999999997</v>
      </c>
      <c r="Z198">
        <v>0</v>
      </c>
      <c r="AA198">
        <v>72732.5</v>
      </c>
      <c r="AB198">
        <v>1084.9259999999999</v>
      </c>
      <c r="AC198">
        <v>928.77499999999998</v>
      </c>
      <c r="AD198" s="12">
        <v>314157.95</v>
      </c>
    </row>
    <row r="199" spans="1:30">
      <c r="A199" s="4"/>
      <c r="B199" s="10">
        <v>12</v>
      </c>
      <c r="C199" s="10">
        <v>71791.070000000007</v>
      </c>
      <c r="H199">
        <v>94336.87</v>
      </c>
      <c r="J199">
        <v>0</v>
      </c>
      <c r="L199">
        <v>3419.6909999999998</v>
      </c>
      <c r="P199">
        <v>410.48200000000003</v>
      </c>
      <c r="Q199">
        <v>3573.8710000000001</v>
      </c>
      <c r="R199">
        <v>19912.996999999999</v>
      </c>
      <c r="S199">
        <v>15699.102999999999</v>
      </c>
      <c r="T199">
        <v>14157.811</v>
      </c>
      <c r="U199">
        <v>7467.7290000000003</v>
      </c>
      <c r="W199">
        <v>5129.357</v>
      </c>
      <c r="Z199">
        <v>0</v>
      </c>
      <c r="AA199">
        <v>71791.067999999999</v>
      </c>
      <c r="AB199">
        <v>1084.374</v>
      </c>
      <c r="AC199">
        <v>935.65300000000002</v>
      </c>
      <c r="AD199" s="12">
        <v>309710.076</v>
      </c>
    </row>
    <row r="200" spans="1:30">
      <c r="A200" s="1" t="s">
        <v>101</v>
      </c>
      <c r="B200" s="2"/>
      <c r="C200" s="1">
        <v>853179.69000000018</v>
      </c>
      <c r="D200" s="6"/>
      <c r="E200" s="6"/>
      <c r="F200" s="6"/>
      <c r="G200" s="6"/>
      <c r="H200" s="6">
        <v>1133456.72</v>
      </c>
      <c r="I200" s="6"/>
      <c r="J200" s="6">
        <v>0</v>
      </c>
      <c r="K200" s="6"/>
      <c r="L200" s="6">
        <v>39501.109000000004</v>
      </c>
      <c r="M200" s="6"/>
      <c r="N200" s="6"/>
      <c r="O200" s="6"/>
      <c r="P200" s="6">
        <v>4984.7280000000001</v>
      </c>
      <c r="Q200" s="6">
        <v>42142.404499999997</v>
      </c>
      <c r="R200" s="6">
        <v>235652.17800000001</v>
      </c>
      <c r="S200" s="6">
        <v>189931.864</v>
      </c>
      <c r="T200" s="6">
        <v>158487.12299999999</v>
      </c>
      <c r="U200" s="6">
        <v>96120.931000000011</v>
      </c>
      <c r="V200" s="6"/>
      <c r="W200" s="6">
        <v>63837.725000000006</v>
      </c>
      <c r="X200" s="6"/>
      <c r="Y200" s="6"/>
      <c r="Z200" s="6">
        <v>0</v>
      </c>
      <c r="AA200" s="6">
        <v>853179.66949999996</v>
      </c>
      <c r="AB200" s="6">
        <v>12756.853999999998</v>
      </c>
      <c r="AC200" s="6">
        <v>9764.7530000000006</v>
      </c>
      <c r="AD200" s="7">
        <v>3692995.7489999998</v>
      </c>
    </row>
    <row r="201" spans="1:30">
      <c r="A201" s="1">
        <v>2009</v>
      </c>
      <c r="B201" s="1">
        <v>1</v>
      </c>
      <c r="C201" s="1">
        <v>72770.03</v>
      </c>
      <c r="D201" s="6"/>
      <c r="E201" s="6"/>
      <c r="F201" s="6"/>
      <c r="G201" s="6"/>
      <c r="H201" s="6">
        <v>95864.55</v>
      </c>
      <c r="I201" s="6"/>
      <c r="J201" s="6">
        <v>0</v>
      </c>
      <c r="K201" s="6"/>
      <c r="L201" s="6">
        <v>3440.06</v>
      </c>
      <c r="M201" s="6"/>
      <c r="N201" s="6"/>
      <c r="O201" s="6"/>
      <c r="P201" s="6">
        <v>410.53199999999998</v>
      </c>
      <c r="Q201" s="6">
        <v>3594.1219999999998</v>
      </c>
      <c r="R201" s="6">
        <v>20214.111000000001</v>
      </c>
      <c r="S201" s="6">
        <v>15889.508</v>
      </c>
      <c r="T201" s="6">
        <v>14173.004999999999</v>
      </c>
      <c r="U201" s="6">
        <v>7690.65</v>
      </c>
      <c r="V201" s="6"/>
      <c r="W201" s="6">
        <v>5293.933</v>
      </c>
      <c r="X201" s="6"/>
      <c r="Y201" s="6"/>
      <c r="Z201" s="6">
        <v>0</v>
      </c>
      <c r="AA201" s="6">
        <v>72770.032999999996</v>
      </c>
      <c r="AB201" s="6">
        <v>1149.7850000000001</v>
      </c>
      <c r="AC201" s="6">
        <v>914.327</v>
      </c>
      <c r="AD201" s="7">
        <v>314174.64599999995</v>
      </c>
    </row>
    <row r="202" spans="1:30">
      <c r="A202" s="4"/>
      <c r="B202" s="10">
        <v>2</v>
      </c>
      <c r="C202" s="10">
        <v>73395.899999999994</v>
      </c>
      <c r="H202">
        <v>96595.78</v>
      </c>
      <c r="J202">
        <v>0</v>
      </c>
      <c r="L202">
        <v>3385.5129999999999</v>
      </c>
      <c r="P202">
        <v>410.37799999999999</v>
      </c>
      <c r="Q202">
        <v>3591.7860000000001</v>
      </c>
      <c r="R202">
        <v>19925.769</v>
      </c>
      <c r="S202">
        <v>16325.648999999999</v>
      </c>
      <c r="T202">
        <v>14399.351000000001</v>
      </c>
      <c r="U202">
        <v>8162.8630000000003</v>
      </c>
      <c r="W202">
        <v>5153.5249999999996</v>
      </c>
      <c r="Z202">
        <v>0</v>
      </c>
      <c r="AA202">
        <v>73395.895000000004</v>
      </c>
      <c r="AB202">
        <v>1050.0340000000001</v>
      </c>
      <c r="AC202">
        <v>991.02700000000004</v>
      </c>
      <c r="AD202" s="12">
        <v>316783.46999999997</v>
      </c>
    </row>
    <row r="203" spans="1:30">
      <c r="A203" s="4"/>
      <c r="B203" s="10">
        <v>3</v>
      </c>
      <c r="C203" s="10">
        <v>73444.44</v>
      </c>
      <c r="H203">
        <v>96140.12</v>
      </c>
      <c r="J203">
        <v>0</v>
      </c>
      <c r="L203">
        <v>3345.8229999999999</v>
      </c>
      <c r="P203">
        <v>409.18799999999999</v>
      </c>
      <c r="Q203">
        <v>3605.4720000000002</v>
      </c>
      <c r="R203">
        <v>20684.433000000001</v>
      </c>
      <c r="S203">
        <v>16282.884</v>
      </c>
      <c r="T203">
        <v>14439.165999999999</v>
      </c>
      <c r="U203">
        <v>7615.0110000000004</v>
      </c>
      <c r="W203">
        <v>5150.4989999999998</v>
      </c>
      <c r="Z203">
        <v>0</v>
      </c>
      <c r="AA203">
        <v>73444.437999999995</v>
      </c>
      <c r="AB203">
        <v>927.83699999999999</v>
      </c>
      <c r="AC203">
        <v>984.125</v>
      </c>
      <c r="AD203" s="12">
        <v>316473.43599999999</v>
      </c>
    </row>
    <row r="204" spans="1:30">
      <c r="A204" s="4"/>
      <c r="B204" s="10">
        <v>4</v>
      </c>
      <c r="C204" s="10">
        <v>73617.47</v>
      </c>
      <c r="H204">
        <v>96785.91</v>
      </c>
      <c r="J204">
        <v>0</v>
      </c>
      <c r="L204">
        <v>3325.9009999999998</v>
      </c>
      <c r="P204">
        <v>406.83199999999999</v>
      </c>
      <c r="Q204">
        <v>3612.3310000000001</v>
      </c>
      <c r="R204">
        <v>20407.504000000001</v>
      </c>
      <c r="S204">
        <v>16322.564</v>
      </c>
      <c r="T204">
        <v>14662.224</v>
      </c>
      <c r="U204">
        <v>8021.9960000000001</v>
      </c>
      <c r="W204">
        <v>5117.5929999999998</v>
      </c>
      <c r="Z204">
        <v>0</v>
      </c>
      <c r="AA204">
        <v>73617.467999999993</v>
      </c>
      <c r="AB204">
        <v>811.33600000000001</v>
      </c>
      <c r="AC204">
        <v>929.18700000000001</v>
      </c>
      <c r="AD204" s="12">
        <v>317638.31600000005</v>
      </c>
    </row>
    <row r="205" spans="1:30">
      <c r="A205" s="4"/>
      <c r="B205" s="10">
        <v>5</v>
      </c>
      <c r="C205" s="10">
        <v>73989.05</v>
      </c>
      <c r="H205">
        <v>97007.8</v>
      </c>
      <c r="J205">
        <v>0</v>
      </c>
      <c r="L205">
        <v>3275.9479999999999</v>
      </c>
      <c r="P205">
        <v>407.60300000000001</v>
      </c>
      <c r="Q205">
        <v>3618.8490000000002</v>
      </c>
      <c r="R205">
        <v>20757.37</v>
      </c>
      <c r="S205">
        <v>16389.103999999999</v>
      </c>
      <c r="T205">
        <v>14875.065000000001</v>
      </c>
      <c r="U205">
        <v>7938.1189999999997</v>
      </c>
      <c r="W205">
        <v>5085.2380000000003</v>
      </c>
      <c r="Z205">
        <v>0</v>
      </c>
      <c r="AA205">
        <v>73989.047000000006</v>
      </c>
      <c r="AB205">
        <v>733.29499999999996</v>
      </c>
      <c r="AC205">
        <v>908.45600000000002</v>
      </c>
      <c r="AD205" s="12">
        <v>318974.94400000002</v>
      </c>
    </row>
    <row r="206" spans="1:30">
      <c r="A206" s="4"/>
      <c r="B206" s="10">
        <v>6</v>
      </c>
      <c r="C206" s="10">
        <v>75538.179999999993</v>
      </c>
      <c r="H206">
        <v>98572.76</v>
      </c>
      <c r="J206">
        <v>0</v>
      </c>
      <c r="L206">
        <v>3288.5749999999998</v>
      </c>
      <c r="P206">
        <v>365.601</v>
      </c>
      <c r="Q206">
        <v>3608.7440000000001</v>
      </c>
      <c r="R206">
        <v>21664.764999999999</v>
      </c>
      <c r="S206">
        <v>16517.631000000001</v>
      </c>
      <c r="T206">
        <v>15682.221</v>
      </c>
      <c r="U206">
        <v>7782.2259999999997</v>
      </c>
      <c r="W206">
        <v>5101.1949999999997</v>
      </c>
      <c r="Z206">
        <v>0</v>
      </c>
      <c r="AA206">
        <v>75538.182000000001</v>
      </c>
      <c r="AB206">
        <v>621.61400000000003</v>
      </c>
      <c r="AC206">
        <v>905.61</v>
      </c>
      <c r="AD206" s="12">
        <v>325187.30399999995</v>
      </c>
    </row>
    <row r="207" spans="1:30">
      <c r="A207" s="4"/>
      <c r="B207" s="10">
        <v>7</v>
      </c>
      <c r="C207" s="10">
        <v>76212.490000000005</v>
      </c>
      <c r="H207">
        <v>101000.24</v>
      </c>
      <c r="J207">
        <v>0</v>
      </c>
      <c r="L207">
        <v>3309.4630000000002</v>
      </c>
      <c r="P207">
        <v>366.91800000000001</v>
      </c>
      <c r="Q207">
        <v>3568.7840000000001</v>
      </c>
      <c r="R207">
        <v>21475.686000000002</v>
      </c>
      <c r="S207">
        <v>16480.616000000002</v>
      </c>
      <c r="T207">
        <v>16185.766</v>
      </c>
      <c r="U207">
        <v>8876.6540000000005</v>
      </c>
      <c r="W207">
        <v>5080.2569999999996</v>
      </c>
      <c r="Z207">
        <v>0</v>
      </c>
      <c r="AA207">
        <v>76212.486999999994</v>
      </c>
      <c r="AB207">
        <v>0</v>
      </c>
      <c r="AC207">
        <v>868.34299999999996</v>
      </c>
      <c r="AD207" s="12">
        <v>329637.70400000003</v>
      </c>
    </row>
    <row r="208" spans="1:30">
      <c r="A208" s="4"/>
      <c r="B208" s="10">
        <v>8</v>
      </c>
      <c r="C208" s="10">
        <v>76467.75</v>
      </c>
      <c r="H208">
        <v>101559.36</v>
      </c>
      <c r="J208">
        <v>0</v>
      </c>
      <c r="L208">
        <v>3507.7689999999998</v>
      </c>
      <c r="P208">
        <v>367.32600000000002</v>
      </c>
      <c r="Q208">
        <v>3580.8670000000002</v>
      </c>
      <c r="R208">
        <v>21754.571</v>
      </c>
      <c r="S208">
        <v>16651.078000000001</v>
      </c>
      <c r="T208">
        <v>15910.313</v>
      </c>
      <c r="U208">
        <v>8799.4979999999996</v>
      </c>
      <c r="W208">
        <v>5057.63</v>
      </c>
      <c r="Z208">
        <v>0</v>
      </c>
      <c r="AA208">
        <v>76467.747000000003</v>
      </c>
      <c r="AB208">
        <v>0</v>
      </c>
      <c r="AC208">
        <v>838.69500000000005</v>
      </c>
      <c r="AD208" s="12">
        <v>330962.60399999999</v>
      </c>
    </row>
    <row r="209" spans="1:30">
      <c r="A209" s="4"/>
      <c r="B209" s="10">
        <v>9</v>
      </c>
      <c r="C209" s="10">
        <v>77049.259999999995</v>
      </c>
      <c r="H209">
        <v>101387.24</v>
      </c>
      <c r="J209">
        <v>0</v>
      </c>
      <c r="L209">
        <v>3444.3919999999998</v>
      </c>
      <c r="P209">
        <v>366.86599999999999</v>
      </c>
      <c r="Q209">
        <v>3498.6979999999999</v>
      </c>
      <c r="R209">
        <v>22270.505000000001</v>
      </c>
      <c r="S209">
        <v>17409.023000000001</v>
      </c>
      <c r="T209">
        <v>16048.15</v>
      </c>
      <c r="U209">
        <v>8082.4750000000004</v>
      </c>
      <c r="W209">
        <v>5098.6170000000002</v>
      </c>
      <c r="Z209">
        <v>0</v>
      </c>
      <c r="AA209">
        <v>77049.263999999996</v>
      </c>
      <c r="AB209">
        <v>0</v>
      </c>
      <c r="AC209">
        <v>830.53800000000001</v>
      </c>
      <c r="AD209" s="12">
        <v>332535.02799999999</v>
      </c>
    </row>
    <row r="210" spans="1:30">
      <c r="A210" s="4"/>
      <c r="B210" s="10">
        <v>10</v>
      </c>
      <c r="C210" s="10">
        <v>77539.53</v>
      </c>
      <c r="H210">
        <v>101766.38</v>
      </c>
      <c r="J210">
        <v>0</v>
      </c>
      <c r="L210">
        <v>3371.5360000000001</v>
      </c>
      <c r="P210">
        <v>391.15</v>
      </c>
      <c r="Q210">
        <v>3437.1379999999999</v>
      </c>
      <c r="R210">
        <v>22851.298999999999</v>
      </c>
      <c r="S210">
        <v>17508.145</v>
      </c>
      <c r="T210">
        <v>15968.486999999999</v>
      </c>
      <c r="U210">
        <v>8123.3419999999996</v>
      </c>
      <c r="W210">
        <v>5082.9459999999999</v>
      </c>
      <c r="Z210">
        <v>0</v>
      </c>
      <c r="AA210">
        <v>77539.524999999994</v>
      </c>
      <c r="AB210">
        <v>0</v>
      </c>
      <c r="AC210">
        <v>805.48199999999997</v>
      </c>
      <c r="AD210" s="12">
        <v>334384.96000000002</v>
      </c>
    </row>
    <row r="211" spans="1:30">
      <c r="A211" s="4"/>
      <c r="B211" s="10">
        <v>11</v>
      </c>
      <c r="C211" s="10"/>
      <c r="J211">
        <v>0</v>
      </c>
      <c r="L211">
        <v>3359.7179999999998</v>
      </c>
      <c r="P211">
        <v>391.399</v>
      </c>
      <c r="Q211">
        <v>3338.6990000000001</v>
      </c>
      <c r="R211">
        <v>22763.96</v>
      </c>
      <c r="S211">
        <v>17427.874</v>
      </c>
      <c r="T211">
        <v>16397.949000000001</v>
      </c>
      <c r="U211">
        <v>8299.107</v>
      </c>
      <c r="W211">
        <v>5116.0320000000002</v>
      </c>
      <c r="Z211">
        <v>0</v>
      </c>
      <c r="AA211">
        <v>77858.957999999999</v>
      </c>
      <c r="AB211">
        <v>0</v>
      </c>
      <c r="AC211">
        <v>764.22</v>
      </c>
      <c r="AD211" s="12">
        <v>155717.916</v>
      </c>
    </row>
    <row r="212" spans="1:30">
      <c r="A212" s="4"/>
      <c r="B212" s="10">
        <v>12</v>
      </c>
      <c r="C212" s="10"/>
      <c r="J212">
        <v>0</v>
      </c>
      <c r="L212">
        <v>3341.194</v>
      </c>
      <c r="P212">
        <v>387.09100000000001</v>
      </c>
      <c r="Q212">
        <v>3245.6770000000001</v>
      </c>
      <c r="R212">
        <v>23877.928</v>
      </c>
      <c r="S212">
        <v>18759.75</v>
      </c>
      <c r="T212">
        <v>16271.67</v>
      </c>
      <c r="U212">
        <v>8064.9290000000001</v>
      </c>
      <c r="W212">
        <v>5069.1859999999997</v>
      </c>
      <c r="Z212">
        <v>0</v>
      </c>
      <c r="AA212">
        <v>79753.913</v>
      </c>
      <c r="AB212">
        <v>0</v>
      </c>
      <c r="AC212">
        <v>736.48800000000006</v>
      </c>
      <c r="AD212" s="12">
        <v>159507.826</v>
      </c>
    </row>
    <row r="213" spans="1:30">
      <c r="A213" s="1" t="s">
        <v>102</v>
      </c>
      <c r="B213" s="2"/>
      <c r="C213" s="1">
        <v>750024.1</v>
      </c>
      <c r="D213" s="6"/>
      <c r="E213" s="6"/>
      <c r="F213" s="6"/>
      <c r="G213" s="6"/>
      <c r="H213" s="6">
        <v>986680.1399999999</v>
      </c>
      <c r="I213" s="6"/>
      <c r="J213" s="6">
        <v>0</v>
      </c>
      <c r="K213" s="6"/>
      <c r="L213" s="6">
        <v>40395.892</v>
      </c>
      <c r="M213" s="6"/>
      <c r="N213" s="6"/>
      <c r="O213" s="6"/>
      <c r="P213" s="6">
        <v>4680.8840000000009</v>
      </c>
      <c r="Q213" s="6">
        <v>42301.167000000001</v>
      </c>
      <c r="R213" s="6">
        <v>258647.90100000001</v>
      </c>
      <c r="S213" s="6">
        <v>201963.82600000003</v>
      </c>
      <c r="T213" s="6">
        <v>185013.367</v>
      </c>
      <c r="U213" s="6">
        <v>97456.87000000001</v>
      </c>
      <c r="V213" s="6"/>
      <c r="W213" s="6">
        <v>61406.650999999991</v>
      </c>
      <c r="X213" s="6"/>
      <c r="Y213" s="6"/>
      <c r="Z213" s="6">
        <v>0</v>
      </c>
      <c r="AA213" s="6">
        <v>907636.95699999994</v>
      </c>
      <c r="AB213" s="6">
        <v>5293.9009999999998</v>
      </c>
      <c r="AC213" s="6">
        <v>10476.497999999998</v>
      </c>
      <c r="AD213" s="7">
        <v>3551978.1539999996</v>
      </c>
    </row>
    <row r="214" spans="1:30">
      <c r="A214" s="1">
        <v>2010</v>
      </c>
      <c r="B214" s="1">
        <v>1</v>
      </c>
      <c r="C214" s="1"/>
      <c r="D214" s="6"/>
      <c r="E214" s="6"/>
      <c r="F214" s="6"/>
      <c r="G214" s="6"/>
      <c r="H214" s="6"/>
      <c r="I214" s="6"/>
      <c r="J214" s="6">
        <v>0</v>
      </c>
      <c r="K214" s="6"/>
      <c r="L214" s="6">
        <v>3376.84</v>
      </c>
      <c r="M214" s="6"/>
      <c r="N214" s="6"/>
      <c r="O214" s="6"/>
      <c r="P214" s="6">
        <v>389.25099999999998</v>
      </c>
      <c r="Q214" s="6">
        <v>3185.7579999999998</v>
      </c>
      <c r="R214" s="6">
        <v>25215.703000000001</v>
      </c>
      <c r="S214" s="6">
        <v>20101.856</v>
      </c>
      <c r="T214" s="6">
        <v>16960.441999999999</v>
      </c>
      <c r="U214" s="6">
        <v>8586.5740000000005</v>
      </c>
      <c r="V214" s="6"/>
      <c r="W214" s="6">
        <v>5394.076</v>
      </c>
      <c r="X214" s="6"/>
      <c r="Y214" s="6"/>
      <c r="Z214" s="6">
        <v>0</v>
      </c>
      <c r="AA214" s="6">
        <v>83927.218999999997</v>
      </c>
      <c r="AB214" s="6">
        <v>0</v>
      </c>
      <c r="AC214" s="6">
        <v>716.71900000000005</v>
      </c>
      <c r="AD214" s="7">
        <v>167854.43799999999</v>
      </c>
    </row>
    <row r="215" spans="1:30">
      <c r="A215" s="4"/>
      <c r="B215" s="10">
        <v>2</v>
      </c>
      <c r="C215" s="10"/>
      <c r="J215">
        <v>0</v>
      </c>
      <c r="L215">
        <v>3356.1149999999998</v>
      </c>
      <c r="P215">
        <v>391.029</v>
      </c>
      <c r="Q215">
        <v>3055.2570000000001</v>
      </c>
      <c r="R215">
        <v>25451.394</v>
      </c>
      <c r="S215">
        <v>20419.076000000001</v>
      </c>
      <c r="T215">
        <v>16995.099999999999</v>
      </c>
      <c r="U215">
        <v>8689.652</v>
      </c>
      <c r="W215">
        <v>5328.4679999999998</v>
      </c>
      <c r="Z215">
        <v>0</v>
      </c>
      <c r="AA215">
        <v>84399.915999999997</v>
      </c>
      <c r="AB215">
        <v>0</v>
      </c>
      <c r="AC215">
        <v>713.82500000000005</v>
      </c>
      <c r="AD215" s="12">
        <v>168799.83199999999</v>
      </c>
    </row>
    <row r="216" spans="1:30">
      <c r="A216" s="4"/>
      <c r="B216" s="10">
        <v>3</v>
      </c>
      <c r="C216" s="10"/>
      <c r="J216">
        <v>0</v>
      </c>
      <c r="L216">
        <v>3317.6619999999998</v>
      </c>
      <c r="P216">
        <v>385.22</v>
      </c>
      <c r="Q216">
        <v>3043.038</v>
      </c>
      <c r="R216">
        <v>25844.417000000001</v>
      </c>
      <c r="S216">
        <v>20619.755000000001</v>
      </c>
      <c r="T216">
        <v>17037.409</v>
      </c>
      <c r="U216">
        <v>8841.7119999999995</v>
      </c>
      <c r="W216">
        <v>5300.4250000000002</v>
      </c>
      <c r="Z216">
        <v>0</v>
      </c>
      <c r="AA216">
        <v>85051.774000000005</v>
      </c>
      <c r="AB216">
        <v>0</v>
      </c>
      <c r="AC216">
        <v>662.13599999999997</v>
      </c>
      <c r="AD216" s="12">
        <v>170103.54800000001</v>
      </c>
    </row>
    <row r="217" spans="1:30">
      <c r="A217" s="4"/>
      <c r="B217" s="10">
        <v>4</v>
      </c>
      <c r="C217" s="10"/>
      <c r="J217">
        <v>0</v>
      </c>
      <c r="L217">
        <v>3251.846</v>
      </c>
      <c r="P217">
        <v>368.55599999999998</v>
      </c>
      <c r="Q217">
        <v>2943.0030000000002</v>
      </c>
      <c r="R217">
        <v>25469.348999999998</v>
      </c>
      <c r="S217">
        <v>22780.839</v>
      </c>
      <c r="T217">
        <v>17489.574000000001</v>
      </c>
      <c r="U217">
        <v>8740.3729999999996</v>
      </c>
      <c r="W217">
        <v>5216.1580000000004</v>
      </c>
      <c r="Z217">
        <v>0</v>
      </c>
      <c r="AA217">
        <v>86899.975000000006</v>
      </c>
      <c r="AB217">
        <v>0</v>
      </c>
      <c r="AC217">
        <v>640.27700000000004</v>
      </c>
      <c r="AD217" s="12">
        <v>173799.95</v>
      </c>
    </row>
    <row r="218" spans="1:30">
      <c r="A218" s="1" t="s">
        <v>103</v>
      </c>
      <c r="B218" s="2"/>
      <c r="C218" s="1"/>
      <c r="D218" s="6"/>
      <c r="E218" s="6"/>
      <c r="F218" s="6"/>
      <c r="G218" s="6"/>
      <c r="H218" s="6"/>
      <c r="I218" s="6"/>
      <c r="J218" s="6">
        <v>0</v>
      </c>
      <c r="K218" s="6"/>
      <c r="L218" s="6">
        <v>13302.463</v>
      </c>
      <c r="M218" s="6"/>
      <c r="N218" s="6"/>
      <c r="O218" s="6"/>
      <c r="P218" s="6">
        <v>1534.056</v>
      </c>
      <c r="Q218" s="6">
        <v>12227.056</v>
      </c>
      <c r="R218" s="6">
        <v>101980.863</v>
      </c>
      <c r="S218" s="6">
        <v>83921.526000000013</v>
      </c>
      <c r="T218" s="6">
        <v>68482.524999999994</v>
      </c>
      <c r="U218" s="6">
        <v>34858.311000000002</v>
      </c>
      <c r="V218" s="6"/>
      <c r="W218" s="6">
        <v>21239.127</v>
      </c>
      <c r="X218" s="6"/>
      <c r="Y218" s="6"/>
      <c r="Z218" s="6">
        <v>0</v>
      </c>
      <c r="AA218" s="6">
        <v>340278.88400000002</v>
      </c>
      <c r="AB218" s="6">
        <v>0</v>
      </c>
      <c r="AC218" s="6">
        <v>2732.9570000000003</v>
      </c>
      <c r="AD218" s="7">
        <v>680557.76800000004</v>
      </c>
    </row>
    <row r="219" spans="1:30">
      <c r="A219" s="11" t="s">
        <v>86</v>
      </c>
      <c r="B219" s="14"/>
      <c r="C219" s="11">
        <v>5993708.46</v>
      </c>
      <c r="D219" s="13">
        <v>146234.35000000003</v>
      </c>
      <c r="E219" s="13">
        <v>58984.561530000006</v>
      </c>
      <c r="F219" s="13">
        <v>68184.165049999996</v>
      </c>
      <c r="G219" s="13">
        <v>19065.674790000008</v>
      </c>
      <c r="H219" s="13">
        <v>7169951.3700000029</v>
      </c>
      <c r="I219" s="13">
        <v>100801.64693000002</v>
      </c>
      <c r="J219" s="13">
        <v>92855.635518810013</v>
      </c>
      <c r="K219" s="13">
        <v>56706.682688000023</v>
      </c>
      <c r="L219" s="13">
        <v>186593.43624542997</v>
      </c>
      <c r="M219" s="13">
        <v>24436.300759999995</v>
      </c>
      <c r="N219" s="13">
        <v>1532.1</v>
      </c>
      <c r="O219" s="13">
        <v>67105.006000000008</v>
      </c>
      <c r="P219" s="13">
        <v>34940.042620669992</v>
      </c>
      <c r="Q219" s="13">
        <v>171342.37696662001</v>
      </c>
      <c r="R219" s="13">
        <v>1640260.1016484892</v>
      </c>
      <c r="S219" s="13">
        <v>1370883.6614539104</v>
      </c>
      <c r="T219" s="13">
        <v>1102497.6734626999</v>
      </c>
      <c r="U219" s="13">
        <v>773942.25976757996</v>
      </c>
      <c r="V219" s="13">
        <v>100951.26897999998</v>
      </c>
      <c r="W219" s="13">
        <v>571205.03084352019</v>
      </c>
      <c r="X219" s="13">
        <v>12298.360309999998</v>
      </c>
      <c r="Y219" s="13">
        <v>2452.2848600000002</v>
      </c>
      <c r="Z219" s="13">
        <v>512518.05189800001</v>
      </c>
      <c r="AA219" s="13">
        <v>6525734.2634585192</v>
      </c>
      <c r="AB219" s="13">
        <v>39788.526966100006</v>
      </c>
      <c r="AC219" s="13">
        <v>28907.466066690002</v>
      </c>
      <c r="AD219" s="9">
        <v>26873880.758815046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GV74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5" style="66" customWidth="1"/>
    <col min="3" max="3" width="48.5546875" style="66" customWidth="1"/>
    <col min="4" max="22" width="10.109375" style="66" customWidth="1"/>
    <col min="23" max="16384" width="11.5546875" style="66"/>
  </cols>
  <sheetData>
    <row r="1" spans="1:28" ht="20.100000000000001" customHeight="1"/>
    <row r="2" spans="1:28" ht="18" customHeight="1"/>
    <row r="3" spans="1:28" ht="18" customHeight="1">
      <c r="B3" s="73"/>
      <c r="C3" s="73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8" ht="18" customHeight="1">
      <c r="B4" s="65" t="s">
        <v>372</v>
      </c>
      <c r="C4" s="36"/>
      <c r="D4" s="36"/>
    </row>
    <row r="5" spans="1:28" ht="18" customHeight="1">
      <c r="B5" s="67" t="s">
        <v>213</v>
      </c>
      <c r="C5" s="38"/>
      <c r="D5" s="38"/>
    </row>
    <row r="6" spans="1:28" ht="15.95" customHeight="1">
      <c r="B6" s="295" t="s">
        <v>400</v>
      </c>
      <c r="C6" s="295"/>
      <c r="D6" s="114"/>
    </row>
    <row r="7" spans="1:28" ht="9.9499999999999993" customHeight="1" thickBot="1">
      <c r="B7" s="115"/>
      <c r="C7" s="115"/>
    </row>
    <row r="8" spans="1:28" s="72" customFormat="1" ht="30" customHeight="1" thickBot="1"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28" s="72" customFormat="1" ht="15" customHeight="1">
      <c r="A9" s="66"/>
      <c r="B9" s="83"/>
      <c r="C9" s="83"/>
      <c r="D9" s="116"/>
      <c r="E9" s="116"/>
      <c r="F9" s="116"/>
      <c r="G9" s="116"/>
      <c r="H9" s="116"/>
    </row>
    <row r="10" spans="1:28" s="83" customFormat="1" ht="15" customHeight="1">
      <c r="A10" s="72"/>
      <c r="B10" s="301" t="s">
        <v>339</v>
      </c>
      <c r="C10" s="301"/>
      <c r="D10" s="97">
        <v>26269.889026930003</v>
      </c>
      <c r="E10" s="97">
        <v>31066.925345759995</v>
      </c>
      <c r="F10" s="97">
        <v>34176.636999999995</v>
      </c>
      <c r="G10" s="97">
        <v>41025.296000000002</v>
      </c>
      <c r="H10" s="97">
        <v>51671.498760096896</v>
      </c>
      <c r="I10" s="97">
        <v>57279.678000000007</v>
      </c>
      <c r="J10" s="97">
        <v>64308.434999999998</v>
      </c>
      <c r="K10" s="97">
        <v>72738.701000000001</v>
      </c>
      <c r="L10" s="97">
        <v>88743.441523876711</v>
      </c>
      <c r="M10" s="97">
        <v>98905.627000000008</v>
      </c>
      <c r="N10" s="97">
        <v>110271.424</v>
      </c>
      <c r="O10" s="97">
        <v>121544.223</v>
      </c>
      <c r="P10" s="97">
        <v>95531.91</v>
      </c>
      <c r="Q10" s="97">
        <v>92442.881992632407</v>
      </c>
      <c r="R10" s="97">
        <v>108270.37809448999</v>
      </c>
      <c r="S10" s="97">
        <v>118674.0703803153</v>
      </c>
      <c r="T10" s="97">
        <v>134598.1014703977</v>
      </c>
      <c r="U10" s="97">
        <f>+U12+U24</f>
        <v>150462.3090893472</v>
      </c>
      <c r="V10" s="97">
        <f>+V12+V24</f>
        <v>160264.40748216122</v>
      </c>
      <c r="W10" s="117"/>
      <c r="X10" s="117"/>
      <c r="Y10" s="117"/>
      <c r="Z10" s="117"/>
      <c r="AA10" s="117"/>
      <c r="AB10" s="117"/>
    </row>
    <row r="11" spans="1:28" s="83" customFormat="1" ht="15" customHeight="1">
      <c r="A11" s="72"/>
      <c r="B11" s="108"/>
      <c r="C11" s="108"/>
      <c r="D11" s="118"/>
      <c r="E11" s="118"/>
      <c r="F11" s="118"/>
      <c r="G11" s="118"/>
      <c r="H11" s="118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1:28" s="83" customFormat="1" ht="15" customHeight="1">
      <c r="A12" s="72"/>
      <c r="B12" s="297" t="s">
        <v>340</v>
      </c>
      <c r="C12" s="297"/>
      <c r="D12" s="117">
        <v>25854.341367050001</v>
      </c>
      <c r="E12" s="117">
        <v>30587.727019329996</v>
      </c>
      <c r="F12" s="117">
        <v>33794.030999999995</v>
      </c>
      <c r="G12" s="117">
        <v>41023.197</v>
      </c>
      <c r="H12" s="117">
        <v>51671.498760096896</v>
      </c>
      <c r="I12" s="117">
        <v>57279.678000000007</v>
      </c>
      <c r="J12" s="117">
        <v>64308.434999999998</v>
      </c>
      <c r="K12" s="117">
        <v>72738.701000000001</v>
      </c>
      <c r="L12" s="117">
        <v>88743.441523876711</v>
      </c>
      <c r="M12" s="117">
        <v>98905.627000000008</v>
      </c>
      <c r="N12" s="117">
        <v>110271.424</v>
      </c>
      <c r="O12" s="117">
        <v>121544.223</v>
      </c>
      <c r="P12" s="117">
        <v>95531.91</v>
      </c>
      <c r="Q12" s="117">
        <v>92442.881992632407</v>
      </c>
      <c r="R12" s="117">
        <v>108270.37809448999</v>
      </c>
      <c r="S12" s="117">
        <v>118674.0703803153</v>
      </c>
      <c r="T12" s="117">
        <v>134598.1014703977</v>
      </c>
      <c r="U12" s="117">
        <f>+SUM(U13:U22)</f>
        <v>150462.3090893472</v>
      </c>
      <c r="V12" s="117">
        <f>+SUM(V13:V22)</f>
        <v>160264.40748216122</v>
      </c>
      <c r="W12" s="117"/>
      <c r="X12" s="117"/>
      <c r="Y12" s="117"/>
      <c r="Z12" s="117"/>
      <c r="AA12" s="117"/>
      <c r="AB12" s="117"/>
    </row>
    <row r="13" spans="1:28" ht="15" customHeight="1">
      <c r="B13" s="52" t="s">
        <v>157</v>
      </c>
      <c r="D13" s="107">
        <v>7097.0161266499999</v>
      </c>
      <c r="E13" s="107">
        <v>8623.2115689099992</v>
      </c>
      <c r="F13" s="107">
        <v>9242.64</v>
      </c>
      <c r="G13" s="107">
        <v>12107.782999999999</v>
      </c>
      <c r="H13" s="107">
        <v>17664.7651612841</v>
      </c>
      <c r="I13" s="86">
        <v>18904.098000000002</v>
      </c>
      <c r="J13" s="86">
        <v>19580.580000000002</v>
      </c>
      <c r="K13" s="86">
        <v>22643.817999999999</v>
      </c>
      <c r="L13" s="86">
        <v>31517.9549822111</v>
      </c>
      <c r="M13" s="86">
        <v>29783.858</v>
      </c>
      <c r="N13" s="86">
        <v>34694.493000000002</v>
      </c>
      <c r="O13" s="86">
        <v>34528.58</v>
      </c>
      <c r="P13" s="86">
        <v>25850.739000000001</v>
      </c>
      <c r="Q13" s="86">
        <v>25283.591950086702</v>
      </c>
      <c r="R13" s="86">
        <v>29732.215061700001</v>
      </c>
      <c r="S13" s="86">
        <v>32029.824906847698</v>
      </c>
      <c r="T13" s="86">
        <v>34975.318307370697</v>
      </c>
      <c r="U13" s="86">
        <v>38700.3858664738</v>
      </c>
      <c r="V13" s="86">
        <v>40271.9156022264</v>
      </c>
      <c r="W13" s="86"/>
      <c r="X13" s="117"/>
      <c r="Y13" s="86"/>
      <c r="Z13" s="86"/>
      <c r="AA13" s="86"/>
      <c r="AB13" s="86"/>
    </row>
    <row r="14" spans="1:28" ht="15" customHeight="1">
      <c r="B14" s="52" t="s">
        <v>216</v>
      </c>
      <c r="D14" s="107">
        <v>5805.10207868</v>
      </c>
      <c r="E14" s="107">
        <v>6843.9251233799996</v>
      </c>
      <c r="F14" s="107">
        <v>7289.8029999999999</v>
      </c>
      <c r="G14" s="107">
        <v>10003.691999999999</v>
      </c>
      <c r="H14" s="107">
        <v>13731.5149152011</v>
      </c>
      <c r="I14" s="86">
        <v>14567.999</v>
      </c>
      <c r="J14" s="86">
        <v>17265.681</v>
      </c>
      <c r="K14" s="86">
        <v>19000.927</v>
      </c>
      <c r="L14" s="86">
        <v>19781.150936641701</v>
      </c>
      <c r="M14" s="86">
        <v>23172.576999999997</v>
      </c>
      <c r="N14" s="86">
        <v>27027.262000000002</v>
      </c>
      <c r="O14" s="86">
        <v>27595.979000000003</v>
      </c>
      <c r="P14" s="86">
        <v>21514.814999999999</v>
      </c>
      <c r="Q14" s="86">
        <v>22699.494157699999</v>
      </c>
      <c r="R14" s="86">
        <v>28965.0231389</v>
      </c>
      <c r="S14" s="86">
        <v>30538.502699805595</v>
      </c>
      <c r="T14" s="86">
        <v>34324.0538484235</v>
      </c>
      <c r="U14" s="86">
        <v>38575.202266921697</v>
      </c>
      <c r="V14" s="86">
        <v>42114.291017940603</v>
      </c>
      <c r="W14" s="86"/>
      <c r="X14" s="117"/>
      <c r="Y14" s="86"/>
      <c r="Z14" s="86"/>
      <c r="AA14" s="86"/>
      <c r="AB14" s="86"/>
    </row>
    <row r="15" spans="1:28" ht="15" customHeight="1">
      <c r="B15" s="52" t="s">
        <v>159</v>
      </c>
      <c r="D15" s="107">
        <v>5334.7960210900001</v>
      </c>
      <c r="E15" s="107">
        <v>6559.1755407399996</v>
      </c>
      <c r="F15" s="107">
        <v>8069.01</v>
      </c>
      <c r="G15" s="107">
        <v>9596.4310000000005</v>
      </c>
      <c r="H15" s="107">
        <v>10671.924650774001</v>
      </c>
      <c r="I15" s="86">
        <v>13085.456</v>
      </c>
      <c r="J15" s="86">
        <v>15267.664000000001</v>
      </c>
      <c r="K15" s="86">
        <v>16963.704000000002</v>
      </c>
      <c r="L15" s="86">
        <v>22268.0297162604</v>
      </c>
      <c r="M15" s="86">
        <v>24977.164000000001</v>
      </c>
      <c r="N15" s="86">
        <v>26620.027000000002</v>
      </c>
      <c r="O15" s="86">
        <v>30479.126999999997</v>
      </c>
      <c r="P15" s="86">
        <v>22052.966</v>
      </c>
      <c r="Q15" s="86">
        <v>22543.1271199</v>
      </c>
      <c r="R15" s="86">
        <v>28366.461467200003</v>
      </c>
      <c r="S15" s="86">
        <v>31907.407327761703</v>
      </c>
      <c r="T15" s="86">
        <v>36541.486510601899</v>
      </c>
      <c r="U15" s="86">
        <v>42031.703166716288</v>
      </c>
      <c r="V15" s="86">
        <v>43746.166989872494</v>
      </c>
      <c r="W15" s="86"/>
      <c r="X15" s="117"/>
      <c r="Y15" s="86"/>
      <c r="Z15" s="86"/>
      <c r="AA15" s="86"/>
      <c r="AB15" s="86"/>
    </row>
    <row r="16" spans="1:28" ht="15" customHeight="1">
      <c r="B16" s="52" t="s">
        <v>160</v>
      </c>
      <c r="D16" s="107">
        <v>3543.5595284800002</v>
      </c>
      <c r="E16" s="107">
        <v>3764.8492647799999</v>
      </c>
      <c r="F16" s="107">
        <v>4081.4940000000001</v>
      </c>
      <c r="G16" s="107">
        <v>4828.0039999999999</v>
      </c>
      <c r="H16" s="107">
        <v>5164.6154952979005</v>
      </c>
      <c r="I16" s="86">
        <v>6131.7370000000001</v>
      </c>
      <c r="J16" s="86">
        <v>6407.1679999999997</v>
      </c>
      <c r="K16" s="86">
        <v>7596.3459999999995</v>
      </c>
      <c r="L16" s="86">
        <v>8728.777908079901</v>
      </c>
      <c r="M16" s="86">
        <v>10886.86</v>
      </c>
      <c r="N16" s="86">
        <v>10688.151</v>
      </c>
      <c r="O16" s="86">
        <v>11519.713</v>
      </c>
      <c r="P16" s="86">
        <v>9621.2569999999996</v>
      </c>
      <c r="Q16" s="86">
        <v>10031.982234805701</v>
      </c>
      <c r="R16" s="86">
        <v>9066.7238844999993</v>
      </c>
      <c r="S16" s="86">
        <v>10209.889226469</v>
      </c>
      <c r="T16" s="86">
        <v>10802.311374213599</v>
      </c>
      <c r="U16" s="86">
        <v>10998.411329968199</v>
      </c>
      <c r="V16" s="86">
        <v>12261.629591965699</v>
      </c>
      <c r="W16" s="86"/>
      <c r="X16" s="117"/>
      <c r="Y16" s="86"/>
      <c r="Z16" s="86"/>
      <c r="AA16" s="86"/>
      <c r="AB16" s="86"/>
    </row>
    <row r="17" spans="1:204" ht="15" customHeight="1">
      <c r="B17" s="52" t="s">
        <v>333</v>
      </c>
      <c r="C17" s="37"/>
      <c r="D17" s="107">
        <v>2594.8717280300002</v>
      </c>
      <c r="E17" s="107">
        <v>2888.1694698599999</v>
      </c>
      <c r="F17" s="107">
        <v>2985.0680000000002</v>
      </c>
      <c r="G17" s="107">
        <v>2869.2330000000002</v>
      </c>
      <c r="H17" s="107">
        <v>2812.7550377715997</v>
      </c>
      <c r="I17" s="86">
        <v>2874.9989999999998</v>
      </c>
      <c r="J17" s="86">
        <v>3717.6869999999999</v>
      </c>
      <c r="K17" s="86">
        <v>4352.9859999999999</v>
      </c>
      <c r="L17" s="86">
        <v>4304.2872384481998</v>
      </c>
      <c r="M17" s="86">
        <v>5465.1630000000005</v>
      </c>
      <c r="N17" s="86">
        <v>5987.0640000000003</v>
      </c>
      <c r="O17" s="86">
        <v>7178.1090000000004</v>
      </c>
      <c r="P17" s="86">
        <v>5029.2029999999995</v>
      </c>
      <c r="Q17" s="86">
        <v>5997.4263616000007</v>
      </c>
      <c r="R17" s="86">
        <v>8715.5532211000009</v>
      </c>
      <c r="S17" s="86">
        <v>10190.015543858999</v>
      </c>
      <c r="T17" s="86">
        <v>12475.3496818116</v>
      </c>
      <c r="U17" s="86">
        <v>13676.4382616161</v>
      </c>
      <c r="V17" s="86">
        <v>14210.2026450597</v>
      </c>
      <c r="W17" s="86"/>
      <c r="X17" s="117"/>
      <c r="Y17" s="86"/>
      <c r="Z17" s="86"/>
      <c r="AA17" s="86"/>
      <c r="AB17" s="86"/>
    </row>
    <row r="18" spans="1:204" ht="15" customHeight="1">
      <c r="B18" s="52" t="s">
        <v>456</v>
      </c>
      <c r="C18" s="37"/>
      <c r="D18" s="107"/>
      <c r="E18" s="107"/>
      <c r="F18" s="107"/>
      <c r="G18" s="107"/>
      <c r="H18" s="107"/>
      <c r="I18" s="107"/>
      <c r="J18" s="107"/>
      <c r="K18" s="86"/>
      <c r="L18" s="86">
        <v>0</v>
      </c>
      <c r="M18" s="86">
        <v>2255.7740000000003</v>
      </c>
      <c r="N18" s="86">
        <v>2595.194</v>
      </c>
      <c r="O18" s="86">
        <v>6848.4720000000007</v>
      </c>
      <c r="P18" s="86">
        <v>8219.9629999999997</v>
      </c>
      <c r="Q18" s="86">
        <v>3152.1688976400001</v>
      </c>
      <c r="R18" s="86">
        <v>33.80046969</v>
      </c>
      <c r="S18" s="86">
        <v>0</v>
      </c>
      <c r="T18" s="86">
        <v>0</v>
      </c>
      <c r="U18" s="86">
        <v>0</v>
      </c>
      <c r="V18" s="86"/>
      <c r="W18" s="86"/>
      <c r="X18" s="117"/>
      <c r="Y18" s="86"/>
      <c r="Z18" s="86"/>
      <c r="AA18" s="86"/>
      <c r="AB18" s="86"/>
    </row>
    <row r="19" spans="1:204" ht="15" customHeight="1">
      <c r="B19" s="52" t="s">
        <v>395</v>
      </c>
      <c r="C19" s="37"/>
      <c r="D19" s="107">
        <v>537.89680557999998</v>
      </c>
      <c r="E19" s="107">
        <v>807.82934072</v>
      </c>
      <c r="F19" s="107">
        <v>1017.208</v>
      </c>
      <c r="G19" s="107">
        <v>1217.3109999999999</v>
      </c>
      <c r="H19" s="107">
        <v>1625.9234997681999</v>
      </c>
      <c r="I19" s="86">
        <v>1715.3890000000001</v>
      </c>
      <c r="J19" s="86">
        <v>2069.6550000000002</v>
      </c>
      <c r="K19" s="86">
        <v>2180.92</v>
      </c>
      <c r="L19" s="86">
        <v>2143.2407422353999</v>
      </c>
      <c r="M19" s="86">
        <v>2364.2309999999998</v>
      </c>
      <c r="N19" s="86">
        <v>2659.2330000000002</v>
      </c>
      <c r="O19" s="86">
        <v>3394.2429999999999</v>
      </c>
      <c r="P19" s="86">
        <v>3242.9670000000001</v>
      </c>
      <c r="Q19" s="86">
        <v>2678.6276711999999</v>
      </c>
      <c r="R19" s="86">
        <v>3253.0609056999997</v>
      </c>
      <c r="S19" s="86">
        <v>3580.7759825108001</v>
      </c>
      <c r="T19" s="86">
        <v>5144.8054691979996</v>
      </c>
      <c r="U19" s="86">
        <v>5983.5989683817998</v>
      </c>
      <c r="V19" s="86">
        <v>7139.3754305814991</v>
      </c>
      <c r="W19" s="86"/>
      <c r="X19" s="117"/>
      <c r="Y19" s="86"/>
      <c r="Z19" s="86"/>
      <c r="AA19" s="86"/>
      <c r="AB19" s="86"/>
    </row>
    <row r="20" spans="1:204" ht="15" customHeight="1">
      <c r="B20" s="52" t="s">
        <v>311</v>
      </c>
      <c r="C20" s="37"/>
      <c r="D20" s="107">
        <v>0</v>
      </c>
      <c r="E20" s="107">
        <v>0</v>
      </c>
      <c r="F20" s="107">
        <v>0</v>
      </c>
      <c r="G20" s="107">
        <v>396.54500000000002</v>
      </c>
      <c r="H20" s="107">
        <v>0</v>
      </c>
      <c r="I20" s="107">
        <v>0</v>
      </c>
      <c r="J20" s="107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/>
      <c r="W20" s="86"/>
      <c r="X20" s="117"/>
      <c r="Y20" s="86"/>
      <c r="Z20" s="86"/>
      <c r="AA20" s="86"/>
      <c r="AB20" s="86"/>
    </row>
    <row r="21" spans="1:204" ht="15" customHeight="1">
      <c r="B21" s="52" t="s">
        <v>312</v>
      </c>
      <c r="C21" s="37"/>
      <c r="D21" s="107">
        <v>110.00375878</v>
      </c>
      <c r="E21" s="107">
        <v>142.17005807999999</v>
      </c>
      <c r="F21" s="107">
        <v>343.596</v>
      </c>
      <c r="G21" s="107">
        <v>0</v>
      </c>
      <c r="H21" s="107">
        <v>0</v>
      </c>
      <c r="I21" s="107">
        <v>0</v>
      </c>
      <c r="J21" s="107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/>
      <c r="W21" s="86"/>
      <c r="X21" s="117"/>
      <c r="Y21" s="86"/>
      <c r="Z21" s="86"/>
      <c r="AA21" s="86"/>
      <c r="AB21" s="86"/>
    </row>
    <row r="22" spans="1:204" s="181" customFormat="1" ht="15" customHeight="1">
      <c r="A22" s="66"/>
      <c r="B22" s="52" t="s">
        <v>377</v>
      </c>
      <c r="C22" s="37"/>
      <c r="D22" s="107"/>
      <c r="E22" s="107"/>
      <c r="F22" s="107"/>
      <c r="G22" s="107"/>
      <c r="H22" s="107"/>
      <c r="I22" s="107"/>
      <c r="J22" s="107"/>
      <c r="K22" s="86"/>
      <c r="L22" s="86"/>
      <c r="M22" s="86"/>
      <c r="N22" s="86"/>
      <c r="O22" s="86"/>
      <c r="P22" s="86"/>
      <c r="Q22" s="86">
        <v>56.463599700000003</v>
      </c>
      <c r="R22" s="86">
        <v>137.53994569999998</v>
      </c>
      <c r="S22" s="86">
        <v>217.65469306150001</v>
      </c>
      <c r="T22" s="86">
        <v>334.77627877840001</v>
      </c>
      <c r="U22" s="86">
        <v>496.56922926929997</v>
      </c>
      <c r="V22" s="86">
        <v>520.82620451480011</v>
      </c>
      <c r="W22" s="86"/>
      <c r="X22" s="117"/>
      <c r="Y22" s="86"/>
      <c r="Z22" s="86"/>
      <c r="AA22" s="86"/>
      <c r="AB22" s="8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</row>
    <row r="23" spans="1:204" ht="15" customHeight="1">
      <c r="C23" s="37"/>
      <c r="D23" s="107"/>
      <c r="E23" s="107"/>
      <c r="F23" s="107"/>
      <c r="G23" s="107"/>
      <c r="H23" s="107"/>
      <c r="I23" s="107"/>
      <c r="J23" s="107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117"/>
      <c r="Y23" s="86"/>
      <c r="Z23" s="86"/>
      <c r="AA23" s="86"/>
      <c r="AB23" s="86"/>
    </row>
    <row r="24" spans="1:204" s="83" customFormat="1" ht="15" customHeight="1">
      <c r="A24" s="66"/>
      <c r="B24" s="297" t="s">
        <v>337</v>
      </c>
      <c r="C24" s="297"/>
      <c r="D24" s="97">
        <v>415.54765988000003</v>
      </c>
      <c r="E24" s="97">
        <v>479.19832643000001</v>
      </c>
      <c r="F24" s="97">
        <v>382.60599999999999</v>
      </c>
      <c r="G24" s="97">
        <v>2.0990000000000002</v>
      </c>
      <c r="H24" s="107">
        <v>0</v>
      </c>
      <c r="I24" s="107">
        <v>0</v>
      </c>
      <c r="J24" s="79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117"/>
      <c r="X24" s="117"/>
      <c r="Y24" s="117"/>
      <c r="Z24" s="117"/>
      <c r="AA24" s="117"/>
      <c r="AB24" s="117"/>
    </row>
    <row r="25" spans="1:204" ht="15" customHeight="1">
      <c r="B25" s="52" t="s">
        <v>162</v>
      </c>
      <c r="D25" s="107">
        <v>106.10796347</v>
      </c>
      <c r="E25" s="107">
        <v>112.80292643</v>
      </c>
      <c r="F25" s="107">
        <v>5.4210000000000003</v>
      </c>
      <c r="G25" s="107">
        <v>2.0990000000000002</v>
      </c>
      <c r="H25" s="106">
        <v>0</v>
      </c>
      <c r="I25" s="106">
        <v>0</v>
      </c>
      <c r="J25" s="10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/>
      <c r="X25" s="86"/>
      <c r="Y25" s="86"/>
      <c r="Z25" s="86"/>
      <c r="AA25" s="86"/>
      <c r="AB25" s="86"/>
    </row>
    <row r="26" spans="1:204" ht="15" customHeight="1">
      <c r="B26" s="52" t="s">
        <v>163</v>
      </c>
      <c r="D26" s="107">
        <v>309.43969641000001</v>
      </c>
      <c r="E26" s="107">
        <v>366.3954</v>
      </c>
      <c r="F26" s="107">
        <v>377.185</v>
      </c>
      <c r="G26" s="107">
        <v>0</v>
      </c>
      <c r="H26" s="107">
        <v>0</v>
      </c>
      <c r="I26" s="107">
        <v>0</v>
      </c>
      <c r="J26" s="107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/>
      <c r="X26" s="86"/>
      <c r="Y26" s="86"/>
      <c r="Z26" s="86"/>
      <c r="AA26" s="86"/>
      <c r="AB26" s="86"/>
    </row>
    <row r="27" spans="1:204" ht="15" customHeight="1">
      <c r="B27" s="52" t="s">
        <v>222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/>
      <c r="X27" s="86"/>
      <c r="Y27" s="86"/>
      <c r="Z27" s="86"/>
      <c r="AA27" s="86"/>
      <c r="AB27" s="86"/>
    </row>
    <row r="28" spans="1:204" ht="15" customHeight="1">
      <c r="B28" s="59" t="s">
        <v>327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/>
      <c r="X28" s="86"/>
      <c r="Y28" s="86"/>
      <c r="Z28" s="86"/>
      <c r="AA28" s="86"/>
      <c r="AB28" s="86"/>
    </row>
    <row r="29" spans="1:204" ht="9.75" customHeight="1" thickBot="1">
      <c r="B29" s="119"/>
      <c r="C29" s="119"/>
      <c r="D29" s="120"/>
      <c r="E29" s="120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86"/>
      <c r="X29" s="86"/>
      <c r="Y29" s="86"/>
      <c r="Z29" s="86"/>
      <c r="AA29" s="86"/>
      <c r="AB29" s="86"/>
    </row>
    <row r="30" spans="1:204" ht="9.75" customHeight="1">
      <c r="D30" s="85"/>
      <c r="E30" s="85"/>
      <c r="F30" s="85"/>
      <c r="G30" s="85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1:204" ht="16.149999999999999" customHeight="1">
      <c r="B31" s="63" t="s">
        <v>78</v>
      </c>
      <c r="C31" s="62" t="s">
        <v>217</v>
      </c>
      <c r="D31" s="62"/>
      <c r="E31" s="122"/>
      <c r="F31" s="122"/>
      <c r="G31" s="122"/>
      <c r="H31" s="113"/>
      <c r="I31" s="113"/>
      <c r="J31" s="113"/>
      <c r="K31" s="113"/>
      <c r="L31" s="113"/>
      <c r="M31" s="113"/>
      <c r="N31" s="113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1:204" ht="16.149999999999999" customHeight="1">
      <c r="B32" s="63" t="s">
        <v>79</v>
      </c>
      <c r="C32" s="62" t="s">
        <v>399</v>
      </c>
      <c r="D32" s="62"/>
      <c r="E32" s="122"/>
      <c r="F32" s="122"/>
      <c r="G32" s="122"/>
      <c r="H32" s="113"/>
      <c r="I32" s="113"/>
      <c r="J32" s="113"/>
      <c r="K32" s="113"/>
      <c r="L32" s="113"/>
      <c r="M32" s="113"/>
      <c r="N32" s="113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2:28" ht="26.25" customHeight="1">
      <c r="B33" s="63" t="s">
        <v>138</v>
      </c>
      <c r="C33" s="288" t="s">
        <v>218</v>
      </c>
      <c r="D33" s="302"/>
      <c r="E33" s="302"/>
      <c r="F33" s="302"/>
      <c r="G33" s="302"/>
      <c r="H33" s="302"/>
      <c r="I33" s="302"/>
      <c r="J33" s="302"/>
      <c r="K33" s="302"/>
      <c r="L33" s="302"/>
      <c r="M33" s="303"/>
      <c r="N33" s="303"/>
      <c r="O33" s="303"/>
      <c r="P33" s="303"/>
      <c r="Q33" s="303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2:28" ht="16.149999999999999" customHeight="1">
      <c r="B34" s="63" t="s">
        <v>136</v>
      </c>
      <c r="C34" s="288" t="s">
        <v>219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92"/>
      <c r="P34" s="292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2:28" ht="16.149999999999999" customHeight="1">
      <c r="B35" s="63" t="s">
        <v>140</v>
      </c>
      <c r="C35" s="62" t="s">
        <v>436</v>
      </c>
      <c r="D35" s="62"/>
      <c r="E35" s="122"/>
      <c r="F35" s="122"/>
      <c r="G35" s="122"/>
      <c r="H35" s="113"/>
      <c r="I35" s="113"/>
      <c r="J35" s="113"/>
      <c r="K35" s="113"/>
      <c r="L35" s="113"/>
      <c r="M35" s="113"/>
      <c r="N35" s="113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</row>
    <row r="36" spans="2:28" ht="16.149999999999999" customHeight="1">
      <c r="B36" s="63" t="s">
        <v>141</v>
      </c>
      <c r="C36" s="62" t="s">
        <v>428</v>
      </c>
      <c r="D36" s="62"/>
      <c r="E36" s="122"/>
      <c r="F36" s="122"/>
      <c r="G36" s="122"/>
      <c r="H36" s="113"/>
      <c r="I36" s="113"/>
      <c r="J36" s="113"/>
      <c r="K36" s="113"/>
      <c r="L36" s="113"/>
      <c r="M36" s="113"/>
      <c r="N36" s="113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</row>
    <row r="37" spans="2:28" ht="16.149999999999999" customHeight="1">
      <c r="B37" s="63" t="s">
        <v>373</v>
      </c>
      <c r="C37" s="62" t="s">
        <v>435</v>
      </c>
      <c r="D37" s="62"/>
      <c r="E37" s="122"/>
      <c r="F37" s="122"/>
      <c r="G37" s="122"/>
      <c r="H37" s="113"/>
      <c r="I37" s="113"/>
      <c r="J37" s="113"/>
      <c r="K37" s="113"/>
      <c r="L37" s="113"/>
      <c r="M37" s="113"/>
      <c r="N37" s="113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8" spans="2:28" ht="16.149999999999999" customHeight="1">
      <c r="B38" s="63" t="s">
        <v>375</v>
      </c>
      <c r="C38" s="62" t="s">
        <v>447</v>
      </c>
      <c r="D38" s="62"/>
      <c r="E38" s="63"/>
      <c r="F38" s="63"/>
      <c r="G38" s="122"/>
      <c r="H38" s="113"/>
      <c r="I38" s="113"/>
      <c r="J38" s="113"/>
      <c r="K38" s="113"/>
      <c r="L38" s="113"/>
      <c r="M38" s="113"/>
      <c r="N38" s="113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2:28" ht="16.149999999999999" customHeight="1">
      <c r="B39" s="62" t="s">
        <v>221</v>
      </c>
      <c r="C39" s="62" t="s">
        <v>347</v>
      </c>
      <c r="D39" s="62"/>
      <c r="E39" s="122"/>
      <c r="F39" s="122"/>
      <c r="G39" s="122"/>
      <c r="H39" s="113"/>
      <c r="I39" s="113"/>
      <c r="J39" s="113"/>
      <c r="K39" s="113"/>
      <c r="L39" s="113"/>
      <c r="M39" s="113"/>
      <c r="N39" s="113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</row>
    <row r="40" spans="2:28" ht="12.95" customHeight="1">
      <c r="B40" s="62"/>
      <c r="C40" s="62"/>
      <c r="D40" s="62"/>
      <c r="E40" s="122"/>
      <c r="F40" s="122"/>
      <c r="G40" s="122"/>
      <c r="H40" s="113"/>
      <c r="I40" s="113"/>
      <c r="J40" s="113"/>
      <c r="K40" s="113"/>
      <c r="L40" s="113"/>
      <c r="M40" s="113"/>
      <c r="N40" s="113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</row>
    <row r="41" spans="2:28" ht="12.95" customHeight="1">
      <c r="B41" s="111"/>
      <c r="C41" s="111"/>
      <c r="D41" s="111"/>
      <c r="E41" s="122"/>
      <c r="F41" s="122"/>
      <c r="G41" s="122"/>
      <c r="H41" s="113"/>
      <c r="I41" s="113"/>
      <c r="J41" s="113"/>
      <c r="K41" s="113"/>
      <c r="L41" s="113"/>
      <c r="M41" s="113"/>
      <c r="N41" s="113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</row>
    <row r="42" spans="2:28" ht="18" customHeight="1">
      <c r="E42" s="85"/>
      <c r="F42" s="85"/>
      <c r="G42" s="85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</row>
    <row r="43" spans="2:28">
      <c r="E43" s="85"/>
      <c r="F43" s="85"/>
      <c r="G43" s="85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</row>
    <row r="44" spans="2:28">
      <c r="E44" s="85"/>
      <c r="F44" s="85"/>
      <c r="G44" s="85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</row>
    <row r="45" spans="2:28">
      <c r="E45" s="85"/>
      <c r="F45" s="85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</row>
    <row r="46" spans="2:28">
      <c r="E46" s="85"/>
      <c r="F46" s="85"/>
      <c r="G46" s="85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2:28">
      <c r="E47" s="85"/>
      <c r="F47" s="85"/>
      <c r="G47" s="85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</row>
    <row r="48" spans="2:28">
      <c r="E48" s="85"/>
      <c r="F48" s="85"/>
      <c r="G48" s="85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5:28">
      <c r="E49" s="85"/>
      <c r="F49" s="85"/>
      <c r="G49" s="85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5:28">
      <c r="E50" s="85"/>
      <c r="F50" s="85"/>
      <c r="G50" s="85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5:28">
      <c r="E51" s="85"/>
      <c r="F51" s="85"/>
      <c r="G51" s="85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  <row r="52" spans="5:28">
      <c r="E52" s="96"/>
      <c r="F52" s="96"/>
      <c r="G52" s="96"/>
    </row>
    <row r="53" spans="5:28">
      <c r="E53" s="96"/>
      <c r="F53" s="96"/>
      <c r="G53" s="96"/>
    </row>
    <row r="54" spans="5:28">
      <c r="E54" s="96"/>
      <c r="F54" s="96"/>
      <c r="G54" s="96"/>
    </row>
    <row r="55" spans="5:28">
      <c r="E55" s="96"/>
      <c r="F55" s="96"/>
      <c r="G55" s="96"/>
    </row>
    <row r="56" spans="5:28">
      <c r="E56" s="96"/>
      <c r="F56" s="96"/>
      <c r="G56" s="96"/>
    </row>
    <row r="57" spans="5:28">
      <c r="E57" s="96"/>
      <c r="F57" s="96"/>
      <c r="G57" s="96"/>
    </row>
    <row r="58" spans="5:28">
      <c r="E58" s="96"/>
      <c r="F58" s="96"/>
      <c r="G58" s="96"/>
    </row>
    <row r="59" spans="5:28">
      <c r="E59" s="96"/>
      <c r="F59" s="96"/>
      <c r="G59" s="96"/>
    </row>
    <row r="60" spans="5:28">
      <c r="E60" s="96"/>
      <c r="F60" s="96"/>
      <c r="G60" s="96"/>
    </row>
    <row r="61" spans="5:28">
      <c r="E61" s="96"/>
      <c r="F61" s="96"/>
      <c r="G61" s="96"/>
    </row>
    <row r="62" spans="5:28">
      <c r="E62" s="96"/>
      <c r="F62" s="96"/>
      <c r="G62" s="96"/>
    </row>
    <row r="63" spans="5:28">
      <c r="E63" s="96"/>
      <c r="F63" s="96"/>
      <c r="G63" s="96"/>
    </row>
    <row r="64" spans="5:28">
      <c r="E64" s="96"/>
      <c r="F64" s="96"/>
      <c r="G64" s="96"/>
    </row>
    <row r="65" spans="5:7">
      <c r="E65" s="96"/>
      <c r="F65" s="96"/>
      <c r="G65" s="96"/>
    </row>
    <row r="66" spans="5:7">
      <c r="E66" s="96"/>
      <c r="F66" s="96"/>
      <c r="G66" s="96"/>
    </row>
    <row r="67" spans="5:7">
      <c r="E67" s="96"/>
      <c r="F67" s="96"/>
      <c r="G67" s="96"/>
    </row>
    <row r="68" spans="5:7">
      <c r="E68" s="96"/>
      <c r="F68" s="96"/>
      <c r="G68" s="96"/>
    </row>
    <row r="69" spans="5:7">
      <c r="E69" s="96"/>
      <c r="F69" s="96"/>
      <c r="G69" s="96"/>
    </row>
    <row r="70" spans="5:7">
      <c r="E70" s="96"/>
      <c r="F70" s="96"/>
      <c r="G70" s="96"/>
    </row>
    <row r="71" spans="5:7">
      <c r="E71" s="96"/>
      <c r="F71" s="96"/>
      <c r="G71" s="96"/>
    </row>
    <row r="72" spans="5:7">
      <c r="E72" s="96"/>
      <c r="F72" s="96"/>
      <c r="G72" s="96"/>
    </row>
    <row r="73" spans="5:7">
      <c r="E73" s="96"/>
      <c r="F73" s="96"/>
      <c r="G73" s="96"/>
    </row>
    <row r="74" spans="5:7">
      <c r="E74" s="96"/>
      <c r="F74" s="96"/>
      <c r="G74" s="96"/>
    </row>
  </sheetData>
  <mergeCells count="6">
    <mergeCell ref="B10:C10"/>
    <mergeCell ref="B12:C12"/>
    <mergeCell ref="B6:C6"/>
    <mergeCell ref="B24:C24"/>
    <mergeCell ref="C34:P34"/>
    <mergeCell ref="C33:Q33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AA64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4" style="73" customWidth="1"/>
    <col min="3" max="3" width="28.5546875" style="73" customWidth="1"/>
    <col min="4" max="22" width="8.77734375" style="66" customWidth="1"/>
    <col min="23" max="16384" width="11.5546875" style="66"/>
  </cols>
  <sheetData>
    <row r="1" spans="1:27" ht="20.100000000000001" customHeight="1"/>
    <row r="2" spans="1:27" ht="18" customHeight="1"/>
    <row r="3" spans="1:27" ht="18" customHeight="1"/>
    <row r="4" spans="1:27" ht="18" customHeight="1">
      <c r="B4" s="65" t="s">
        <v>381</v>
      </c>
      <c r="C4" s="36"/>
    </row>
    <row r="5" spans="1:27" ht="18" customHeight="1">
      <c r="B5" s="67" t="s">
        <v>198</v>
      </c>
      <c r="C5" s="38"/>
    </row>
    <row r="6" spans="1:27" ht="15.95" customHeight="1">
      <c r="B6" s="304" t="s">
        <v>199</v>
      </c>
      <c r="C6" s="304"/>
    </row>
    <row r="7" spans="1:27" ht="9.9499999999999993" customHeight="1" thickBot="1">
      <c r="B7" s="68"/>
      <c r="C7" s="68"/>
    </row>
    <row r="8" spans="1:27" s="72" customFormat="1" ht="30" customHeight="1" thickBot="1">
      <c r="B8" s="69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27" ht="12" customHeight="1">
      <c r="D9" s="74"/>
      <c r="E9" s="74"/>
      <c r="F9" s="74"/>
      <c r="G9" s="74"/>
      <c r="H9" s="74"/>
    </row>
    <row r="10" spans="1:27" s="72" customFormat="1" ht="15.95" customHeight="1">
      <c r="B10" s="87" t="s">
        <v>200</v>
      </c>
      <c r="C10" s="108"/>
      <c r="D10" s="109"/>
      <c r="E10" s="109"/>
      <c r="F10" s="109"/>
      <c r="G10" s="109"/>
      <c r="H10" s="109"/>
      <c r="I10" s="81"/>
      <c r="J10" s="81"/>
      <c r="K10" s="81"/>
      <c r="L10" s="81"/>
      <c r="M10" s="81"/>
      <c r="N10" s="81"/>
    </row>
    <row r="11" spans="1:27" s="92" customFormat="1" ht="15.95" customHeight="1">
      <c r="A11" s="72"/>
      <c r="B11" s="93" t="s">
        <v>201</v>
      </c>
      <c r="C11" s="108"/>
      <c r="D11" s="74"/>
      <c r="E11" s="74"/>
      <c r="F11" s="74"/>
      <c r="G11" s="74"/>
      <c r="H11" s="74"/>
      <c r="I11" s="91"/>
      <c r="J11" s="91"/>
      <c r="K11" s="91"/>
      <c r="L11" s="91"/>
      <c r="M11" s="91"/>
      <c r="N11" s="91"/>
    </row>
    <row r="12" spans="1:27" s="92" customFormat="1" ht="15.95" customHeight="1">
      <c r="A12" s="72"/>
      <c r="B12" s="93" t="s">
        <v>202</v>
      </c>
      <c r="C12" s="103"/>
      <c r="D12" s="74">
        <v>3.0485592216407098</v>
      </c>
      <c r="E12" s="74">
        <v>2.9713151289608701</v>
      </c>
      <c r="F12" s="74">
        <v>2.7297260163947201</v>
      </c>
      <c r="G12" s="74">
        <v>2.9215955859887499</v>
      </c>
      <c r="H12" s="74">
        <v>1.1584343403246993</v>
      </c>
      <c r="I12" s="74">
        <v>1.20855952592912</v>
      </c>
      <c r="J12" s="74">
        <v>1.2502699290858299</v>
      </c>
      <c r="K12" s="74">
        <v>1.0577952709157099</v>
      </c>
      <c r="L12" s="74">
        <v>1.0279744773022574</v>
      </c>
      <c r="M12" s="74">
        <v>1.1574571563539582</v>
      </c>
      <c r="N12" s="74">
        <v>1.1186114148521209</v>
      </c>
      <c r="O12" s="74">
        <v>1.1685337382120211</v>
      </c>
      <c r="P12" s="74">
        <v>1.1806500121218699</v>
      </c>
      <c r="Q12" s="74">
        <v>1.1249399761241485</v>
      </c>
      <c r="R12" s="74">
        <v>1.0634331762628455</v>
      </c>
      <c r="S12" s="74">
        <v>0.99360795968535198</v>
      </c>
      <c r="T12" s="74">
        <v>1.0248766702019378</v>
      </c>
      <c r="U12" s="74">
        <v>1.523873471109439</v>
      </c>
      <c r="V12" s="74">
        <v>1.1371642602332681</v>
      </c>
      <c r="W12" s="278"/>
      <c r="X12" s="276"/>
      <c r="Y12" s="273"/>
      <c r="Z12" s="275"/>
      <c r="AA12" s="278"/>
    </row>
    <row r="13" spans="1:27" s="92" customFormat="1" ht="15.95" customHeight="1">
      <c r="B13" s="93" t="s">
        <v>203</v>
      </c>
      <c r="C13" s="103"/>
      <c r="D13" s="74">
        <v>5.2429696353798096</v>
      </c>
      <c r="E13" s="74">
        <v>6.5471492251954002</v>
      </c>
      <c r="F13" s="74">
        <v>6.8493339718279103</v>
      </c>
      <c r="G13" s="74">
        <v>5.6369460302377696</v>
      </c>
      <c r="H13" s="74">
        <v>2.1599921671775735</v>
      </c>
      <c r="I13" s="74">
        <v>1.4892253638872801</v>
      </c>
      <c r="J13" s="74">
        <v>0.85573293385793503</v>
      </c>
      <c r="K13" s="74">
        <v>1.5058660703065301</v>
      </c>
      <c r="L13" s="74">
        <v>0.97089822543959936</v>
      </c>
      <c r="M13" s="74">
        <v>0.90122109685726282</v>
      </c>
      <c r="N13" s="74">
        <v>1.4417605978283141</v>
      </c>
      <c r="O13" s="74">
        <v>1.1524873401254567</v>
      </c>
      <c r="P13" s="74">
        <v>3.0884863209319473</v>
      </c>
      <c r="Q13" s="74">
        <v>4.778280648112105</v>
      </c>
      <c r="R13" s="74">
        <v>1.7021766770351461</v>
      </c>
      <c r="S13" s="74">
        <v>1.276870495499246</v>
      </c>
      <c r="T13" s="74">
        <v>1.5164357064550877</v>
      </c>
      <c r="U13" s="74">
        <v>3.909068369346389</v>
      </c>
      <c r="V13" s="74">
        <v>2.4408750338839402</v>
      </c>
      <c r="W13" s="278"/>
      <c r="X13" s="276"/>
      <c r="Y13" s="273"/>
      <c r="Z13" s="275"/>
      <c r="AA13" s="278"/>
    </row>
    <row r="14" spans="1:27" s="92" customFormat="1" ht="15.95" customHeight="1">
      <c r="B14" s="93" t="s">
        <v>204</v>
      </c>
      <c r="C14" s="103"/>
      <c r="D14" s="74">
        <v>5.6201285108705399</v>
      </c>
      <c r="E14" s="74">
        <v>7.0616135381053997</v>
      </c>
      <c r="F14" s="74">
        <v>6.6495120355846602</v>
      </c>
      <c r="G14" s="74">
        <v>5.7209170336538904</v>
      </c>
      <c r="H14" s="74">
        <v>2.0402549302812933</v>
      </c>
      <c r="I14" s="74">
        <v>1.95882988577632</v>
      </c>
      <c r="J14" s="74">
        <v>1.71322339009312</v>
      </c>
      <c r="K14" s="74">
        <v>1.5351837104063499</v>
      </c>
      <c r="L14" s="74">
        <v>2.195763657532158</v>
      </c>
      <c r="M14" s="74">
        <v>2.1792596043669143</v>
      </c>
      <c r="N14" s="74">
        <v>1.7973804422177651</v>
      </c>
      <c r="O14" s="74">
        <v>3.6206971813510611</v>
      </c>
      <c r="P14" s="74">
        <v>6.1020283789132455</v>
      </c>
      <c r="Q14" s="74">
        <v>5.1275675879708302</v>
      </c>
      <c r="R14" s="74">
        <v>2.7928836141675748</v>
      </c>
      <c r="S14" s="74">
        <v>3.8229028048866449</v>
      </c>
      <c r="T14" s="74">
        <v>1.8534454952507051</v>
      </c>
      <c r="U14" s="74">
        <v>2.6978429983269261</v>
      </c>
      <c r="V14" s="74">
        <v>3.5620429531678544</v>
      </c>
      <c r="W14" s="278"/>
      <c r="X14" s="276"/>
      <c r="Y14" s="273"/>
      <c r="Z14" s="275"/>
      <c r="AA14" s="278"/>
    </row>
    <row r="15" spans="1:27" s="92" customFormat="1" ht="15.95" customHeight="1">
      <c r="B15" s="93" t="s">
        <v>205</v>
      </c>
      <c r="C15" s="103"/>
      <c r="D15" s="74">
        <v>7.0927890271294904</v>
      </c>
      <c r="E15" s="74">
        <v>7.3434146707516703</v>
      </c>
      <c r="F15" s="74">
        <v>6.9444064262438596</v>
      </c>
      <c r="G15" s="74">
        <v>6.9766570076912702</v>
      </c>
      <c r="H15" s="74">
        <v>3.5432207347762659</v>
      </c>
      <c r="I15" s="74">
        <v>1.8754752722580601</v>
      </c>
      <c r="J15" s="74">
        <v>2.6986340704454999</v>
      </c>
      <c r="K15" s="74">
        <v>3.6075721074140401</v>
      </c>
      <c r="L15" s="74">
        <v>3.2575781330282503</v>
      </c>
      <c r="M15" s="74">
        <v>3.0256299201394294</v>
      </c>
      <c r="N15" s="74">
        <v>4.4673752467919448</v>
      </c>
      <c r="O15" s="74">
        <v>4.8605334691338129</v>
      </c>
      <c r="P15" s="74">
        <v>6.729952978606728</v>
      </c>
      <c r="Q15" s="74">
        <v>5.958324772839112</v>
      </c>
      <c r="R15" s="74">
        <v>3.6553420983030951</v>
      </c>
      <c r="S15" s="74">
        <v>2.947816022121212</v>
      </c>
      <c r="T15" s="74">
        <v>3.5118530360190157</v>
      </c>
      <c r="U15" s="74">
        <v>4.4096855738133582</v>
      </c>
      <c r="V15" s="74">
        <v>4.5359564775625536</v>
      </c>
      <c r="W15" s="278"/>
      <c r="X15" s="276"/>
      <c r="Y15" s="273"/>
      <c r="Z15" s="275"/>
      <c r="AA15" s="278"/>
    </row>
    <row r="16" spans="1:27" s="92" customFormat="1" ht="15.95" customHeight="1">
      <c r="B16" s="93" t="s">
        <v>206</v>
      </c>
      <c r="C16" s="103"/>
      <c r="D16" s="74">
        <v>6.74764521193093</v>
      </c>
      <c r="E16" s="74">
        <v>7.4056660624524699</v>
      </c>
      <c r="F16" s="74">
        <v>8.0125834657497403</v>
      </c>
      <c r="G16" s="74">
        <v>7.5695571086324804</v>
      </c>
      <c r="H16" s="74">
        <v>3.4790658180008558</v>
      </c>
      <c r="I16" s="74">
        <v>2.03709676402611</v>
      </c>
      <c r="J16" s="74">
        <v>2.7493122105692902</v>
      </c>
      <c r="K16" s="74">
        <v>3.0015099054055101</v>
      </c>
      <c r="L16" s="74">
        <v>3.4490449016040063</v>
      </c>
      <c r="M16" s="74">
        <v>3.4267341141332794</v>
      </c>
      <c r="N16" s="74">
        <v>3.4080651674505189</v>
      </c>
      <c r="O16" s="74">
        <v>3.6875324093910833</v>
      </c>
      <c r="P16" s="74">
        <v>5.8602818913686479</v>
      </c>
      <c r="Q16" s="74">
        <v>4.537686859949984</v>
      </c>
      <c r="R16" s="74">
        <v>3.4288632842690401</v>
      </c>
      <c r="S16" s="74">
        <v>3.3369690365665297</v>
      </c>
      <c r="T16" s="74">
        <v>5.7711583267224418</v>
      </c>
      <c r="U16" s="74">
        <v>6.1696772473757973</v>
      </c>
      <c r="V16" s="74">
        <v>4.2687526238099744</v>
      </c>
      <c r="W16" s="278"/>
      <c r="X16" s="276"/>
      <c r="Y16" s="273"/>
      <c r="Z16" s="275"/>
      <c r="AA16" s="278"/>
    </row>
    <row r="17" spans="1:27" s="92" customFormat="1" ht="15.95" customHeight="1">
      <c r="A17" s="72"/>
      <c r="B17" s="93" t="s">
        <v>197</v>
      </c>
      <c r="C17" s="103"/>
      <c r="D17" s="74">
        <v>7.4886347345573396</v>
      </c>
      <c r="E17" s="74">
        <v>8.3710736548259508</v>
      </c>
      <c r="F17" s="74">
        <v>8.9090436029101294</v>
      </c>
      <c r="G17" s="74">
        <v>8.7309925247203992</v>
      </c>
      <c r="H17" s="74">
        <v>4.3162552547363608</v>
      </c>
      <c r="I17" s="74">
        <v>2.2657606193597499</v>
      </c>
      <c r="J17" s="74">
        <v>3.8733973732417599</v>
      </c>
      <c r="K17" s="74">
        <v>3.8928092899106401</v>
      </c>
      <c r="L17" s="74">
        <v>4.3336233761025511</v>
      </c>
      <c r="M17" s="74">
        <v>4.1388405394159999</v>
      </c>
      <c r="N17" s="74">
        <v>4.1213022205674106</v>
      </c>
      <c r="O17" s="74">
        <v>5.4630637847305046</v>
      </c>
      <c r="P17" s="74">
        <v>7.2187627173304918</v>
      </c>
      <c r="Q17" s="74">
        <v>5.6018094537690724</v>
      </c>
      <c r="R17" s="74">
        <v>4.6570345692279336</v>
      </c>
      <c r="S17" s="74">
        <v>4.6440758526908068</v>
      </c>
      <c r="T17" s="74">
        <v>4.9752179902764135</v>
      </c>
      <c r="U17" s="74">
        <v>6.9306175479244585</v>
      </c>
      <c r="V17" s="74">
        <v>6.7864042961518543</v>
      </c>
      <c r="W17" s="278"/>
      <c r="X17" s="276"/>
      <c r="Y17" s="273"/>
      <c r="Z17" s="275"/>
      <c r="AA17" s="278"/>
    </row>
    <row r="18" spans="1:27" s="92" customFormat="1" ht="15.95" customHeight="1">
      <c r="B18" s="93" t="s">
        <v>351</v>
      </c>
      <c r="C18" s="103"/>
      <c r="D18" s="74">
        <v>8.5235507239661601</v>
      </c>
      <c r="E18" s="74">
        <v>8.0707826890253695</v>
      </c>
      <c r="F18" s="74">
        <v>8.33892085846702</v>
      </c>
      <c r="G18" s="74">
        <v>8.6054151092124993</v>
      </c>
      <c r="H18" s="74">
        <v>4.3334688000575943</v>
      </c>
      <c r="I18" s="74">
        <v>4.8900829370662802</v>
      </c>
      <c r="J18" s="74">
        <v>4.5026258947943099</v>
      </c>
      <c r="K18" s="74">
        <v>4.8936511353420196</v>
      </c>
      <c r="L18" s="74">
        <v>5.4282265362482951</v>
      </c>
      <c r="M18" s="74">
        <v>4.7013797225143703</v>
      </c>
      <c r="N18" s="74">
        <v>5.0670773545476493</v>
      </c>
      <c r="O18" s="74">
        <v>4.868386424466137</v>
      </c>
      <c r="P18" s="74">
        <v>4.9791992062630994</v>
      </c>
      <c r="Q18" s="74">
        <v>8.269996343338704</v>
      </c>
      <c r="R18" s="74">
        <v>6.2991818333669904</v>
      </c>
      <c r="S18" s="74">
        <v>6.0681607719218356</v>
      </c>
      <c r="T18" s="74">
        <v>5.4237650225150933</v>
      </c>
      <c r="U18" s="74">
        <v>4.2586170756604949</v>
      </c>
      <c r="V18" s="74">
        <v>4.6502762105632804</v>
      </c>
      <c r="W18" s="278"/>
      <c r="X18" s="276"/>
      <c r="Y18" s="273"/>
      <c r="Z18" s="275"/>
      <c r="AA18" s="278"/>
    </row>
    <row r="19" spans="1:27" s="92" customFormat="1" ht="15.95" customHeight="1">
      <c r="B19" s="93" t="s">
        <v>208</v>
      </c>
      <c r="C19" s="108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91"/>
      <c r="P19" s="91"/>
      <c r="Q19" s="91"/>
      <c r="R19" s="91"/>
      <c r="S19" s="91"/>
      <c r="T19" s="91"/>
      <c r="U19" s="91"/>
      <c r="V19" s="91"/>
      <c r="W19" s="278"/>
      <c r="X19" s="276"/>
      <c r="Y19" s="273"/>
      <c r="Z19" s="275"/>
      <c r="AA19" s="278"/>
    </row>
    <row r="20" spans="1:27" s="92" customFormat="1" ht="15.95" customHeight="1">
      <c r="B20" s="93" t="s">
        <v>209</v>
      </c>
      <c r="C20" s="103"/>
      <c r="D20" s="74">
        <v>11.6358803456869</v>
      </c>
      <c r="E20" s="74">
        <v>12.914014183999999</v>
      </c>
      <c r="F20" s="74">
        <v>13.577008485082001</v>
      </c>
      <c r="G20" s="74">
        <v>14.2695557621274</v>
      </c>
      <c r="H20" s="74">
        <v>10.157393295005974</v>
      </c>
      <c r="I20" s="74">
        <v>12.822551003635301</v>
      </c>
      <c r="J20" s="74">
        <v>12.071099187532999</v>
      </c>
      <c r="K20" s="74">
        <v>13.4743783078424</v>
      </c>
      <c r="L20" s="74">
        <v>12.234157127115104</v>
      </c>
      <c r="M20" s="74">
        <v>11.570277333242972</v>
      </c>
      <c r="N20" s="74">
        <v>11.152670809528432</v>
      </c>
      <c r="O20" s="74">
        <v>11.855030062618532</v>
      </c>
      <c r="P20" s="74">
        <v>13.363204424652944</v>
      </c>
      <c r="Q20" s="74">
        <v>11.412962844478011</v>
      </c>
      <c r="R20" s="74">
        <v>10.270133485216531</v>
      </c>
      <c r="S20" s="74">
        <v>9.4127447838875398</v>
      </c>
      <c r="T20" s="74">
        <v>9.132061240651062</v>
      </c>
      <c r="U20" s="74">
        <v>12.272508217097368</v>
      </c>
      <c r="V20" s="74">
        <v>11.161763494180333</v>
      </c>
      <c r="W20" s="278"/>
      <c r="X20" s="276"/>
      <c r="Y20" s="273"/>
      <c r="Z20" s="275"/>
      <c r="AA20" s="278"/>
    </row>
    <row r="21" spans="1:27" s="92" customFormat="1" ht="15.95" customHeight="1">
      <c r="B21" s="93" t="s">
        <v>210</v>
      </c>
      <c r="C21" s="103"/>
      <c r="D21" s="74">
        <v>34.454817688604599</v>
      </c>
      <c r="E21" s="74">
        <v>22.554657631005899</v>
      </c>
      <c r="F21" s="74">
        <v>23.067172863210601</v>
      </c>
      <c r="G21" s="74">
        <v>19.514876514331899</v>
      </c>
      <c r="H21" s="74">
        <v>18.248673051149133</v>
      </c>
      <c r="I21" s="74">
        <v>14.412530712014499</v>
      </c>
      <c r="J21" s="74">
        <v>16.623249665665899</v>
      </c>
      <c r="K21" s="74">
        <v>18.103656442435501</v>
      </c>
      <c r="L21" s="74">
        <v>18.244880039868054</v>
      </c>
      <c r="M21" s="74">
        <v>18.23436277634411</v>
      </c>
      <c r="N21" s="74">
        <v>14.839942376627512</v>
      </c>
      <c r="O21" s="74">
        <v>15.435750169753096</v>
      </c>
      <c r="P21" s="74">
        <v>13.932921770404802</v>
      </c>
      <c r="Q21" s="74">
        <v>13.272916970981191</v>
      </c>
      <c r="R21" s="74">
        <v>8.4808095447040035</v>
      </c>
      <c r="S21" s="74">
        <v>8.8017702495789667</v>
      </c>
      <c r="T21" s="74">
        <v>8.871563988263869</v>
      </c>
      <c r="U21" s="74">
        <v>6.3176570691215366</v>
      </c>
      <c r="V21" s="74">
        <v>9.5953289769451668</v>
      </c>
      <c r="W21" s="278"/>
      <c r="X21" s="276"/>
      <c r="Y21" s="273"/>
      <c r="Z21" s="275"/>
      <c r="AA21" s="278"/>
    </row>
    <row r="22" spans="1:27" s="92" customFormat="1" ht="12" customHeight="1">
      <c r="B22" s="93" t="s">
        <v>139</v>
      </c>
      <c r="C22" s="10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91"/>
      <c r="P22" s="91"/>
      <c r="Q22" s="91"/>
      <c r="W22" s="278"/>
      <c r="X22" s="276"/>
      <c r="Y22" s="273"/>
      <c r="Z22" s="275"/>
      <c r="AA22" s="278"/>
    </row>
    <row r="23" spans="1:27" s="72" customFormat="1" ht="15.95" customHeight="1">
      <c r="A23" s="92"/>
      <c r="B23" s="87" t="s">
        <v>211</v>
      </c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81"/>
      <c r="P23" s="81"/>
      <c r="Q23" s="81"/>
      <c r="W23" s="278"/>
      <c r="X23" s="277"/>
      <c r="Z23" s="275"/>
      <c r="AA23" s="278"/>
    </row>
    <row r="24" spans="1:27" s="92" customFormat="1" ht="15.95" customHeight="1">
      <c r="A24" s="66"/>
      <c r="B24" s="93" t="s">
        <v>201</v>
      </c>
      <c r="C24" s="108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91"/>
      <c r="P24" s="91"/>
      <c r="Q24" s="91"/>
      <c r="W24" s="278"/>
      <c r="X24" s="276"/>
      <c r="Z24" s="275"/>
      <c r="AA24" s="278"/>
    </row>
    <row r="25" spans="1:27" ht="15.95" customHeight="1">
      <c r="B25" s="93" t="s">
        <v>202</v>
      </c>
      <c r="C25" s="103"/>
      <c r="D25" s="74">
        <v>2.32635408853778</v>
      </c>
      <c r="E25" s="74">
        <v>2.1373745257340899</v>
      </c>
      <c r="F25" s="74">
        <v>1.9220586610091299</v>
      </c>
      <c r="G25" s="74">
        <v>1.9325345084166401</v>
      </c>
      <c r="H25" s="74">
        <v>1.1064772015729478</v>
      </c>
      <c r="I25" s="74">
        <v>1.0380829307052899</v>
      </c>
      <c r="J25" s="74">
        <v>1.0281119949969</v>
      </c>
      <c r="K25" s="74">
        <v>0.77720337919765603</v>
      </c>
      <c r="L25" s="74">
        <v>0.78254146205052788</v>
      </c>
      <c r="M25" s="74">
        <v>1.2006561229412998</v>
      </c>
      <c r="N25" s="74">
        <v>0.94545606440098839</v>
      </c>
      <c r="O25" s="74">
        <v>1.1165692649754912</v>
      </c>
      <c r="P25" s="74">
        <v>1.0485663195273047</v>
      </c>
      <c r="Q25" s="74">
        <v>1.0398014117236287</v>
      </c>
      <c r="R25" s="74">
        <v>0.91877594221778602</v>
      </c>
      <c r="S25" s="74">
        <v>0.90400681073926692</v>
      </c>
      <c r="T25" s="74">
        <v>0.95618774547684171</v>
      </c>
      <c r="U25" s="74">
        <v>0.5754868679947347</v>
      </c>
      <c r="V25" s="74">
        <v>0.55898516456110303</v>
      </c>
      <c r="W25" s="278"/>
      <c r="X25" s="270"/>
      <c r="Y25" s="274"/>
      <c r="Z25" s="275"/>
      <c r="AA25" s="278"/>
    </row>
    <row r="26" spans="1:27" ht="15.95" customHeight="1">
      <c r="B26" s="93" t="s">
        <v>203</v>
      </c>
      <c r="C26" s="103"/>
      <c r="D26" s="74">
        <v>4.6275278629481003</v>
      </c>
      <c r="E26" s="74">
        <v>5.4551696951457798</v>
      </c>
      <c r="F26" s="74">
        <v>5.5894766507932099</v>
      </c>
      <c r="G26" s="74">
        <v>3.48767661456223</v>
      </c>
      <c r="H26" s="74">
        <v>1.972416061012956</v>
      </c>
      <c r="I26" s="74">
        <v>1.3156863518120001</v>
      </c>
      <c r="J26" s="74">
        <v>0.69849457204061405</v>
      </c>
      <c r="K26" s="74">
        <v>2.0079580250909901</v>
      </c>
      <c r="L26" s="74">
        <v>0.97860276091506837</v>
      </c>
      <c r="M26" s="74">
        <v>0.92460805241277055</v>
      </c>
      <c r="N26" s="74">
        <v>0.7734741692997974</v>
      </c>
      <c r="O26" s="74">
        <v>0.83426726509383475</v>
      </c>
      <c r="P26" s="74">
        <v>3.0178790148705579</v>
      </c>
      <c r="Q26" s="74">
        <v>2.6539561539712277</v>
      </c>
      <c r="R26" s="74">
        <v>1.155829754399945</v>
      </c>
      <c r="S26" s="74">
        <v>1.4006729679751708</v>
      </c>
      <c r="T26" s="74">
        <v>1.3276838508652971</v>
      </c>
      <c r="U26" s="74">
        <v>2.1419803074180037</v>
      </c>
      <c r="V26" s="74">
        <v>2.3882974950234304</v>
      </c>
      <c r="W26" s="278"/>
      <c r="X26" s="270"/>
      <c r="Y26" s="274"/>
      <c r="Z26" s="275"/>
      <c r="AA26" s="278"/>
    </row>
    <row r="27" spans="1:27" ht="15.95" customHeight="1">
      <c r="B27" s="93" t="s">
        <v>204</v>
      </c>
      <c r="C27" s="103"/>
      <c r="D27" s="74">
        <v>6.9789917579196503</v>
      </c>
      <c r="E27" s="74">
        <v>5.9350269471750297</v>
      </c>
      <c r="F27" s="74">
        <v>6.5208276807930403</v>
      </c>
      <c r="G27" s="74">
        <v>5.1007791134053804</v>
      </c>
      <c r="H27" s="74">
        <v>2.0353737065722015</v>
      </c>
      <c r="I27" s="74">
        <v>1.9816300013875501</v>
      </c>
      <c r="J27" s="74">
        <v>1.4476321654529301</v>
      </c>
      <c r="K27" s="74">
        <v>1.9317695685523799</v>
      </c>
      <c r="L27" s="74">
        <v>2.4630398229108379</v>
      </c>
      <c r="M27" s="74">
        <v>2.6945634082550618</v>
      </c>
      <c r="N27" s="74">
        <v>2.4834436814147454</v>
      </c>
      <c r="O27" s="74">
        <v>3.4505700118579599</v>
      </c>
      <c r="P27" s="74">
        <v>3.5992790521705147</v>
      </c>
      <c r="Q27" s="74">
        <v>4.4900479549764079</v>
      </c>
      <c r="R27" s="74">
        <v>2.0939090577441362</v>
      </c>
      <c r="S27" s="74">
        <v>2.4148903074650261</v>
      </c>
      <c r="T27" s="74">
        <v>2.8373771508984267</v>
      </c>
      <c r="U27" s="74">
        <v>4.8414134751791797</v>
      </c>
      <c r="V27" s="74">
        <v>5.5412079346539578</v>
      </c>
      <c r="W27" s="278"/>
      <c r="X27" s="270"/>
      <c r="Y27" s="274"/>
      <c r="Z27" s="275"/>
      <c r="AA27" s="278"/>
    </row>
    <row r="28" spans="1:27" ht="15.95" customHeight="1">
      <c r="B28" s="93" t="s">
        <v>205</v>
      </c>
      <c r="C28" s="103"/>
      <c r="D28" s="74">
        <v>5.9252627782870002</v>
      </c>
      <c r="E28" s="74">
        <v>6.5760757084067096</v>
      </c>
      <c r="F28" s="74">
        <v>6.6327227198703902</v>
      </c>
      <c r="G28" s="74">
        <v>6.4634730913316698</v>
      </c>
      <c r="H28" s="74">
        <v>3.2889970338236361</v>
      </c>
      <c r="I28" s="74">
        <v>3.0499790356984802</v>
      </c>
      <c r="J28" s="74">
        <v>2.9963724161366301</v>
      </c>
      <c r="K28" s="74">
        <v>3.0754026025255099</v>
      </c>
      <c r="L28" s="74">
        <v>2.384651047433513</v>
      </c>
      <c r="M28" s="74">
        <v>3.3771755344140493</v>
      </c>
      <c r="N28" s="74">
        <v>3.5374623542892705</v>
      </c>
      <c r="O28" s="74">
        <v>4.0519047995442055</v>
      </c>
      <c r="P28" s="74">
        <v>5.2418221172272741</v>
      </c>
      <c r="Q28" s="74">
        <v>5.2920828330410599</v>
      </c>
      <c r="R28" s="74">
        <v>3.4236455304849707</v>
      </c>
      <c r="S28" s="74">
        <v>3.3592156358131766</v>
      </c>
      <c r="T28" s="74">
        <v>3.4338696253233896</v>
      </c>
      <c r="U28" s="74">
        <v>4.7970232538273736</v>
      </c>
      <c r="V28" s="74">
        <v>4.5476115558317556</v>
      </c>
      <c r="W28" s="278"/>
      <c r="X28" s="270"/>
      <c r="Y28" s="274"/>
      <c r="Z28" s="275"/>
      <c r="AA28" s="278"/>
    </row>
    <row r="29" spans="1:27" ht="15.95" customHeight="1">
      <c r="B29" s="93" t="s">
        <v>212</v>
      </c>
      <c r="C29" s="103"/>
      <c r="D29" s="74">
        <v>6.1660901030806796</v>
      </c>
      <c r="E29" s="74">
        <v>6.5371032261337803</v>
      </c>
      <c r="F29" s="74">
        <v>6.5298600705824601</v>
      </c>
      <c r="G29" s="74">
        <v>6.9635868199776301</v>
      </c>
      <c r="H29" s="74">
        <v>3.493029584553887</v>
      </c>
      <c r="I29" s="74">
        <v>3.1839661634711698</v>
      </c>
      <c r="J29" s="74">
        <v>2.9710051079575401</v>
      </c>
      <c r="K29" s="74">
        <v>3.9990793671409</v>
      </c>
      <c r="L29" s="74">
        <v>3.2711563218715245</v>
      </c>
      <c r="M29" s="74">
        <v>4.5788605341430433</v>
      </c>
      <c r="N29" s="74">
        <v>3.546516148407068</v>
      </c>
      <c r="O29" s="74">
        <v>4.2409001825656611</v>
      </c>
      <c r="P29" s="74">
        <v>4.4918920879473339</v>
      </c>
      <c r="Q29" s="74">
        <v>5.4752982019983181</v>
      </c>
      <c r="R29" s="74">
        <v>3.6944500978984509</v>
      </c>
      <c r="S29" s="74">
        <v>4.7147852833170623</v>
      </c>
      <c r="T29" s="74">
        <v>3.7570392643969068</v>
      </c>
      <c r="U29" s="74">
        <v>4.3201548052902581</v>
      </c>
      <c r="V29" s="74">
        <v>4.7325122463963494</v>
      </c>
      <c r="W29" s="278"/>
      <c r="X29" s="270"/>
      <c r="Y29" s="274"/>
      <c r="Z29" s="275"/>
      <c r="AA29" s="278"/>
    </row>
    <row r="30" spans="1:27" ht="15.95" customHeight="1">
      <c r="B30" s="93" t="s">
        <v>197</v>
      </c>
      <c r="C30" s="103"/>
      <c r="D30" s="74">
        <v>6.8707814366441804</v>
      </c>
      <c r="E30" s="74">
        <v>7.3551823255538098</v>
      </c>
      <c r="F30" s="74">
        <v>7.3317633942807197</v>
      </c>
      <c r="G30" s="74">
        <v>7.3066030863688898</v>
      </c>
      <c r="H30" s="74">
        <v>4.3873246173074385</v>
      </c>
      <c r="I30" s="74">
        <v>4.2350182977045003</v>
      </c>
      <c r="J30" s="74">
        <v>4.12485036636867</v>
      </c>
      <c r="K30" s="74">
        <v>3.9094451699839001</v>
      </c>
      <c r="L30" s="74">
        <v>4.370142145615115</v>
      </c>
      <c r="M30" s="74">
        <v>4.1853875255147432</v>
      </c>
      <c r="N30" s="74">
        <v>4.8296538370719215</v>
      </c>
      <c r="O30" s="74">
        <v>4.8861766951947079</v>
      </c>
      <c r="P30" s="74">
        <v>5.7868876593546679</v>
      </c>
      <c r="Q30" s="74">
        <v>6.7186744651808104</v>
      </c>
      <c r="R30" s="74">
        <v>4.6151319868572926</v>
      </c>
      <c r="S30" s="74">
        <v>3.7027375892204026</v>
      </c>
      <c r="T30" s="74">
        <v>4.4606257830550593</v>
      </c>
      <c r="U30" s="74">
        <v>5.5251439094960659</v>
      </c>
      <c r="V30" s="74">
        <v>5.7388888616661173</v>
      </c>
      <c r="W30" s="278"/>
      <c r="X30" s="270"/>
      <c r="Y30" s="274"/>
      <c r="Z30" s="275"/>
      <c r="AA30" s="278"/>
    </row>
    <row r="31" spans="1:27" ht="15.95" customHeight="1">
      <c r="B31" s="93" t="s">
        <v>207</v>
      </c>
      <c r="C31" s="103"/>
      <c r="D31" s="74">
        <v>6.8828547285536397</v>
      </c>
      <c r="E31" s="74">
        <v>7.4309458494458296</v>
      </c>
      <c r="F31" s="74">
        <v>7.5544291570602802</v>
      </c>
      <c r="G31" s="74">
        <v>7.4865682800969804</v>
      </c>
      <c r="H31" s="74">
        <v>4.6117150998340755</v>
      </c>
      <c r="I31" s="74">
        <v>4.6547142061156102</v>
      </c>
      <c r="J31" s="74">
        <v>4.9857905253041501</v>
      </c>
      <c r="K31" s="74">
        <v>5.1095983400746103</v>
      </c>
      <c r="L31" s="74">
        <v>4.9765465697839746</v>
      </c>
      <c r="M31" s="74">
        <v>5.0521808632841188</v>
      </c>
      <c r="N31" s="74">
        <v>5.1145285456780005</v>
      </c>
      <c r="O31" s="74">
        <v>5.3631562035502869</v>
      </c>
      <c r="P31" s="74">
        <v>7.2185588567563173</v>
      </c>
      <c r="Q31" s="74">
        <v>7.3822878829077485</v>
      </c>
      <c r="R31" s="74">
        <v>5.5943179708799224</v>
      </c>
      <c r="S31" s="74">
        <v>5.2897289108375922</v>
      </c>
      <c r="T31" s="74">
        <v>5.4048541653183184</v>
      </c>
      <c r="U31" s="74">
        <v>5.6585982622936823</v>
      </c>
      <c r="V31" s="74">
        <v>5.9247621529991568</v>
      </c>
      <c r="W31" s="278"/>
      <c r="X31" s="270"/>
      <c r="Y31" s="274"/>
      <c r="Z31" s="275"/>
      <c r="AA31" s="278"/>
    </row>
    <row r="32" spans="1:27" s="92" customFormat="1" ht="15.95" customHeight="1">
      <c r="A32" s="66"/>
      <c r="B32" s="87" t="s">
        <v>341</v>
      </c>
      <c r="C32" s="108"/>
      <c r="D32" s="74"/>
      <c r="E32" s="74"/>
      <c r="F32" s="74"/>
      <c r="G32" s="74"/>
      <c r="N32" s="91"/>
      <c r="O32" s="91"/>
      <c r="P32" s="91"/>
      <c r="Q32" s="91"/>
      <c r="W32" s="278"/>
      <c r="X32" s="276"/>
      <c r="Z32" s="275"/>
      <c r="AA32" s="278"/>
    </row>
    <row r="33" spans="1:27" s="92" customFormat="1" ht="15.95" customHeight="1">
      <c r="A33" s="66"/>
      <c r="B33" s="93" t="s">
        <v>209</v>
      </c>
      <c r="C33" s="103"/>
      <c r="D33" s="74">
        <v>10.702271374064701</v>
      </c>
      <c r="E33" s="74">
        <v>10.8615320612391</v>
      </c>
      <c r="F33" s="74">
        <v>12.631248998777201</v>
      </c>
      <c r="G33" s="74">
        <v>12.447109111911001</v>
      </c>
      <c r="H33" s="74">
        <v>9.7668861360303865</v>
      </c>
      <c r="I33" s="74">
        <v>8.2851548911723096</v>
      </c>
      <c r="J33" s="74">
        <v>8.3290553009836703</v>
      </c>
      <c r="K33" s="74">
        <v>8.0278298542805597</v>
      </c>
      <c r="L33" s="74">
        <v>8.7287822913177688</v>
      </c>
      <c r="M33" s="74">
        <v>10.404754187880933</v>
      </c>
      <c r="N33" s="74">
        <v>7.6447382654741585</v>
      </c>
      <c r="O33" s="74">
        <v>8.5502290408396817</v>
      </c>
      <c r="P33" s="74">
        <v>11.032771585539875</v>
      </c>
      <c r="Q33" s="74">
        <v>9.4358010174230582</v>
      </c>
      <c r="R33" s="74">
        <v>10.410712318184837</v>
      </c>
      <c r="S33" s="74">
        <v>9.5314289567687069</v>
      </c>
      <c r="T33" s="74">
        <v>9.499210202555588</v>
      </c>
      <c r="U33" s="74">
        <v>8.8768098461120069</v>
      </c>
      <c r="V33" s="74">
        <v>9.5176673119635158</v>
      </c>
      <c r="W33" s="278"/>
      <c r="X33" s="276"/>
      <c r="Y33" s="273"/>
      <c r="Z33" s="275"/>
      <c r="AA33" s="278"/>
    </row>
    <row r="34" spans="1:27" s="92" customFormat="1" ht="15.95" customHeight="1">
      <c r="A34" s="66"/>
      <c r="B34" s="93" t="s">
        <v>210</v>
      </c>
      <c r="C34" s="103"/>
      <c r="D34" s="74">
        <v>11.2263342694896</v>
      </c>
      <c r="E34" s="74">
        <v>10.4742594986306</v>
      </c>
      <c r="F34" s="74">
        <v>13.9815328095497</v>
      </c>
      <c r="G34" s="74">
        <v>11.860750703006699</v>
      </c>
      <c r="H34" s="74">
        <v>10.055774584338884</v>
      </c>
      <c r="I34" s="74">
        <v>9.4739921759723291</v>
      </c>
      <c r="J34" s="74">
        <v>11.2044010363201</v>
      </c>
      <c r="K34" s="74">
        <v>10.854284682062</v>
      </c>
      <c r="L34" s="74">
        <v>10.967024821974926</v>
      </c>
      <c r="M34" s="74">
        <v>10.014693618458653</v>
      </c>
      <c r="N34" s="74">
        <v>9.0667263752911698</v>
      </c>
      <c r="O34" s="74">
        <v>9.3613526742094741</v>
      </c>
      <c r="P34" s="74">
        <v>10.924558193117104</v>
      </c>
      <c r="Q34" s="74">
        <v>11.336583058575455</v>
      </c>
      <c r="R34" s="74">
        <v>11.166463587361212</v>
      </c>
      <c r="S34" s="74">
        <v>10.161143351640106</v>
      </c>
      <c r="T34" s="74">
        <v>10.339733749756133</v>
      </c>
      <c r="U34" s="74">
        <v>11.279363961811258</v>
      </c>
      <c r="V34" s="74">
        <v>10.114497977702852</v>
      </c>
      <c r="W34" s="278"/>
      <c r="X34" s="276"/>
      <c r="Y34" s="273"/>
      <c r="Z34" s="275"/>
      <c r="AA34" s="278"/>
    </row>
    <row r="35" spans="1:27" s="92" customFormat="1" ht="9.75" customHeight="1" thickBot="1">
      <c r="A35" s="66"/>
      <c r="B35" s="88"/>
      <c r="C35" s="88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</row>
    <row r="36" spans="1:27" s="92" customFormat="1" ht="9.75" customHeight="1">
      <c r="A36" s="66"/>
      <c r="B36" s="169"/>
      <c r="C36" s="169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</row>
    <row r="37" spans="1:27" ht="16.149999999999999" customHeight="1">
      <c r="B37" s="111" t="s">
        <v>382</v>
      </c>
      <c r="C37" s="111" t="s">
        <v>461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1"/>
      <c r="N37" s="86"/>
      <c r="Q37" s="131"/>
      <c r="R37" s="131"/>
      <c r="S37" s="131"/>
      <c r="T37" s="131"/>
      <c r="U37" s="131"/>
      <c r="V37" s="131"/>
    </row>
    <row r="38" spans="1:27" ht="16.149999999999999" customHeight="1">
      <c r="B38" s="112" t="s">
        <v>183</v>
      </c>
      <c r="C38" s="111" t="s">
        <v>383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86"/>
    </row>
    <row r="39" spans="1:27" ht="12.95" customHeight="1">
      <c r="B39" s="112"/>
      <c r="C39" s="26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86"/>
    </row>
    <row r="40" spans="1:27" ht="12.95" customHeight="1"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27" ht="18" customHeight="1">
      <c r="C41" s="26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1:27" ht="18" customHeight="1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1:27" ht="18" customHeight="1"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1:27" ht="11.65">
      <c r="B44" s="111"/>
      <c r="C44" s="305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86"/>
    </row>
    <row r="45" spans="1:27"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27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27" ht="6" customHeight="1"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27"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4:14"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4:14"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4:14"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4:14"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4:14"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4:14"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4:14"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4:14"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</row>
    <row r="57" spans="4:14"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4:14"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4:14"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4:14"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4:14"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spans="4:14"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4:14"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4:14"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</sheetData>
  <mergeCells count="2">
    <mergeCell ref="B6:C6"/>
    <mergeCell ref="C44:M44"/>
  </mergeCells>
  <printOptions horizontalCentered="1"/>
  <pageMargins left="0.78740157480314965" right="0.78740157480314965" top="0.39370078740157483" bottom="0.39370078740157483" header="0" footer="0"/>
  <pageSetup paperSize="5" scale="6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  <pageSetUpPr fitToPage="1"/>
  </sheetPr>
  <dimension ref="A1:AR83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14.109375" style="73" customWidth="1"/>
    <col min="3" max="3" width="38.88671875" style="73" customWidth="1"/>
    <col min="4" max="7" width="8.21875" style="73" customWidth="1"/>
    <col min="8" max="21" width="8.21875" style="66" customWidth="1"/>
    <col min="22" max="22" width="8.77734375" style="66" customWidth="1"/>
    <col min="23" max="16384" width="11.5546875" style="66"/>
  </cols>
  <sheetData>
    <row r="1" spans="1:44" ht="20.100000000000001" customHeight="1"/>
    <row r="2" spans="1:44" ht="20.100000000000001" customHeight="1"/>
    <row r="3" spans="1:44" ht="18" customHeight="1"/>
    <row r="4" spans="1:44" ht="18" customHeight="1">
      <c r="B4" s="65" t="s">
        <v>384</v>
      </c>
      <c r="C4" s="36"/>
    </row>
    <row r="5" spans="1:44" ht="18" customHeight="1">
      <c r="B5" s="67" t="s">
        <v>187</v>
      </c>
      <c r="C5" s="38"/>
    </row>
    <row r="6" spans="1:44" ht="15.95" customHeight="1">
      <c r="B6" s="304" t="s">
        <v>410</v>
      </c>
      <c r="C6" s="304"/>
    </row>
    <row r="7" spans="1:44" ht="9.9499999999999993" customHeight="1" thickBot="1">
      <c r="B7" s="68"/>
      <c r="C7" s="68"/>
      <c r="D7" s="68"/>
      <c r="E7" s="68"/>
      <c r="F7" s="68"/>
      <c r="G7" s="68"/>
    </row>
    <row r="8" spans="1:44" s="72" customFormat="1" ht="30" customHeight="1" thickBot="1">
      <c r="B8" s="69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44" ht="15.95" customHeight="1">
      <c r="D9" s="74"/>
      <c r="E9" s="74"/>
      <c r="F9" s="74"/>
      <c r="G9" s="74"/>
      <c r="H9" s="74"/>
      <c r="I9" s="75"/>
      <c r="J9" s="75"/>
    </row>
    <row r="10" spans="1:44" s="72" customFormat="1" ht="15.95" customHeight="1">
      <c r="A10" s="92"/>
      <c r="B10" s="102" t="s">
        <v>188</v>
      </c>
      <c r="C10" s="103"/>
      <c r="D10" s="99">
        <v>60</v>
      </c>
      <c r="E10" s="99">
        <v>60</v>
      </c>
      <c r="F10" s="99">
        <v>60</v>
      </c>
      <c r="G10" s="99">
        <v>60</v>
      </c>
      <c r="H10" s="99">
        <v>60</v>
      </c>
      <c r="I10" s="99">
        <v>60</v>
      </c>
      <c r="J10" s="99">
        <v>53.058872216752398</v>
      </c>
      <c r="K10" s="85">
        <v>53.231472605040203</v>
      </c>
      <c r="L10" s="85">
        <v>53.376403569944799</v>
      </c>
      <c r="M10" s="85">
        <v>54.194530594516586</v>
      </c>
      <c r="N10" s="85">
        <v>54.069029936757396</v>
      </c>
      <c r="O10" s="85">
        <v>55.467453563696701</v>
      </c>
      <c r="P10" s="85">
        <v>55.316977606339805</v>
      </c>
      <c r="Q10" s="85">
        <v>55.303812006121099</v>
      </c>
      <c r="R10" s="85">
        <v>55.362162416003002</v>
      </c>
      <c r="S10" s="85">
        <v>55.345151647209804</v>
      </c>
      <c r="T10" s="85">
        <v>55.237721823072093</v>
      </c>
      <c r="U10" s="85">
        <v>53.888674298410599</v>
      </c>
      <c r="V10" s="85">
        <v>53.986040062370897</v>
      </c>
      <c r="W10" s="80"/>
      <c r="X10" s="80"/>
      <c r="Y10" s="80"/>
      <c r="Z10" s="80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</row>
    <row r="11" spans="1:44" s="72" customFormat="1" ht="15.95" customHeight="1">
      <c r="A11" s="92"/>
      <c r="B11" s="102" t="s">
        <v>189</v>
      </c>
      <c r="C11" s="103"/>
      <c r="D11" s="99">
        <v>35.206000000000003</v>
      </c>
      <c r="E11" s="99">
        <v>8.5602499999999999</v>
      </c>
      <c r="F11" s="99">
        <v>11.4808</v>
      </c>
      <c r="G11" s="99">
        <v>6.15933333333333</v>
      </c>
      <c r="H11" s="99">
        <v>3.45</v>
      </c>
      <c r="I11" s="99">
        <v>2.9769999999999999</v>
      </c>
      <c r="J11" s="99">
        <v>2.7189999999999999</v>
      </c>
      <c r="K11" s="85">
        <v>5.4089999999999998</v>
      </c>
      <c r="L11" s="85">
        <v>4.8440000000000003</v>
      </c>
      <c r="M11" s="85">
        <v>4.6985999999999999</v>
      </c>
      <c r="N11" s="85">
        <v>5.3470000000000004</v>
      </c>
      <c r="O11" s="85">
        <v>4.8940000000000001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 t="s">
        <v>72</v>
      </c>
      <c r="V11" s="85" t="s">
        <v>72</v>
      </c>
      <c r="W11" s="80"/>
      <c r="X11" s="80"/>
      <c r="Y11" s="80"/>
      <c r="Z11" s="80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</row>
    <row r="12" spans="1:44" s="72" customFormat="1" ht="15.95" customHeight="1">
      <c r="A12" s="92"/>
      <c r="B12" s="102" t="s">
        <v>190</v>
      </c>
      <c r="C12" s="103"/>
      <c r="D12" s="99">
        <v>44.1396662680812</v>
      </c>
      <c r="E12" s="99">
        <v>62.067242788728002</v>
      </c>
      <c r="F12" s="99">
        <v>69.655899179581397</v>
      </c>
      <c r="G12" s="99">
        <v>70.193017654521</v>
      </c>
      <c r="H12" s="99">
        <v>73.59</v>
      </c>
      <c r="I12" s="99">
        <v>92.759783669508195</v>
      </c>
      <c r="J12" s="99">
        <v>93.927337120736595</v>
      </c>
      <c r="K12" s="85">
        <v>65.515676857014796</v>
      </c>
      <c r="L12" s="85">
        <v>70.470562628296179</v>
      </c>
      <c r="M12" s="85">
        <v>89.447370351514365</v>
      </c>
      <c r="N12" s="85">
        <v>74.127869349237969</v>
      </c>
      <c r="O12" s="85">
        <v>83.135160349854232</v>
      </c>
      <c r="P12" s="85">
        <v>0</v>
      </c>
      <c r="Q12" s="85">
        <v>65</v>
      </c>
      <c r="R12" s="85">
        <v>0</v>
      </c>
      <c r="S12" s="85">
        <v>81.873352362215911</v>
      </c>
      <c r="T12" s="85">
        <v>90.080393423370509</v>
      </c>
      <c r="U12" s="85" t="s">
        <v>72</v>
      </c>
      <c r="V12" s="85" t="s">
        <v>72</v>
      </c>
      <c r="W12" s="80"/>
      <c r="X12" s="80"/>
      <c r="Y12" s="80"/>
      <c r="Z12" s="80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</row>
    <row r="13" spans="1:44" s="72" customFormat="1" ht="15.95" customHeight="1">
      <c r="A13" s="92"/>
      <c r="B13" s="102" t="s">
        <v>191</v>
      </c>
      <c r="C13" s="103"/>
      <c r="D13" s="99"/>
      <c r="E13" s="99"/>
      <c r="F13" s="99"/>
      <c r="G13" s="99"/>
      <c r="H13" s="99"/>
      <c r="I13" s="99"/>
      <c r="J13" s="99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0"/>
      <c r="X13" s="80"/>
      <c r="Y13" s="80"/>
      <c r="Z13" s="80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</row>
    <row r="14" spans="1:44" s="92" customFormat="1" ht="15.95" customHeight="1">
      <c r="A14" s="72"/>
      <c r="B14" s="102" t="s">
        <v>192</v>
      </c>
      <c r="C14" s="103"/>
      <c r="D14" s="99">
        <v>7</v>
      </c>
      <c r="E14" s="99">
        <v>7.56</v>
      </c>
      <c r="F14" s="99">
        <v>8.75</v>
      </c>
      <c r="G14" s="99">
        <v>6.73</v>
      </c>
      <c r="H14" s="99">
        <v>0</v>
      </c>
      <c r="I14" s="99">
        <v>2</v>
      </c>
      <c r="J14" s="99">
        <v>2.5449999999999999</v>
      </c>
      <c r="K14" s="85">
        <v>2.4009117978785</v>
      </c>
      <c r="L14" s="85">
        <v>3.0936086658447022</v>
      </c>
      <c r="M14" s="85">
        <v>4.8037090683254586</v>
      </c>
      <c r="N14" s="85">
        <v>4.9348157208114447</v>
      </c>
      <c r="O14" s="85">
        <v>2.2803079522859915</v>
      </c>
      <c r="P14" s="85">
        <v>5.9250858135572688</v>
      </c>
      <c r="Q14" s="85">
        <v>0</v>
      </c>
      <c r="R14" s="53">
        <v>1.51</v>
      </c>
      <c r="S14" s="53">
        <v>2.5099999999999998</v>
      </c>
      <c r="T14" s="85">
        <v>0</v>
      </c>
      <c r="U14" s="85">
        <v>6.9603689929204258</v>
      </c>
      <c r="V14" s="85" t="s">
        <v>72</v>
      </c>
      <c r="W14" s="80"/>
      <c r="X14" s="80"/>
      <c r="Y14" s="90"/>
      <c r="Z14" s="90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</row>
    <row r="15" spans="1:44" s="92" customFormat="1" ht="15.95" customHeight="1">
      <c r="B15" s="102" t="s">
        <v>193</v>
      </c>
      <c r="C15" s="103"/>
      <c r="D15" s="99">
        <v>7.01</v>
      </c>
      <c r="E15" s="99">
        <v>7.99</v>
      </c>
      <c r="F15" s="99">
        <v>0</v>
      </c>
      <c r="G15" s="99">
        <v>0</v>
      </c>
      <c r="H15" s="99">
        <v>5</v>
      </c>
      <c r="I15" s="99">
        <v>1.49</v>
      </c>
      <c r="J15" s="99">
        <v>2.665</v>
      </c>
      <c r="K15" s="85">
        <v>2.5</v>
      </c>
      <c r="L15" s="85">
        <v>2</v>
      </c>
      <c r="M15" s="85">
        <v>4.1199335990621258</v>
      </c>
      <c r="N15" s="85">
        <v>5.5155443014277088</v>
      </c>
      <c r="O15" s="85">
        <v>3.14</v>
      </c>
      <c r="P15" s="85">
        <v>4.01</v>
      </c>
      <c r="Q15" s="85">
        <v>0</v>
      </c>
      <c r="R15" s="85">
        <v>0</v>
      </c>
      <c r="S15" s="85">
        <v>0</v>
      </c>
      <c r="T15" s="85">
        <v>0</v>
      </c>
      <c r="U15" s="85">
        <v>4.01</v>
      </c>
      <c r="V15" s="85">
        <v>4.21</v>
      </c>
      <c r="W15" s="80"/>
      <c r="X15" s="80"/>
      <c r="Y15" s="90"/>
      <c r="Z15" s="90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</row>
    <row r="16" spans="1:44" s="92" customFormat="1" ht="15.95" customHeight="1">
      <c r="B16" s="102" t="s">
        <v>194</v>
      </c>
      <c r="C16" s="103"/>
      <c r="D16" s="99">
        <v>9.92</v>
      </c>
      <c r="E16" s="99">
        <v>6.21</v>
      </c>
      <c r="F16" s="99">
        <v>7.72</v>
      </c>
      <c r="G16" s="99">
        <v>6.69</v>
      </c>
      <c r="H16" s="99">
        <v>3.81</v>
      </c>
      <c r="I16" s="99">
        <v>1.76</v>
      </c>
      <c r="J16" s="99">
        <v>1.54</v>
      </c>
      <c r="K16" s="85">
        <v>2.48</v>
      </c>
      <c r="L16" s="85">
        <v>0</v>
      </c>
      <c r="M16" s="85">
        <v>4.4380684917996991</v>
      </c>
      <c r="N16" s="85">
        <v>4.1496218083300276</v>
      </c>
      <c r="O16" s="85">
        <v>3.48</v>
      </c>
      <c r="P16" s="85">
        <v>5.6499639301308218</v>
      </c>
      <c r="Q16" s="85">
        <v>0</v>
      </c>
      <c r="R16" s="85">
        <v>0</v>
      </c>
      <c r="S16" s="85">
        <v>4.91</v>
      </c>
      <c r="T16" s="85">
        <v>4.01</v>
      </c>
      <c r="U16" s="85">
        <v>4.01</v>
      </c>
      <c r="V16" s="85">
        <v>4.18</v>
      </c>
      <c r="W16" s="80"/>
      <c r="X16" s="80"/>
      <c r="Y16" s="90"/>
      <c r="Z16" s="90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</row>
    <row r="17" spans="1:44" s="92" customFormat="1" ht="15.95" customHeight="1">
      <c r="B17" s="102" t="s">
        <v>195</v>
      </c>
      <c r="C17" s="103"/>
      <c r="D17" s="99">
        <v>9.91</v>
      </c>
      <c r="E17" s="99">
        <v>7.55</v>
      </c>
      <c r="F17" s="99">
        <v>9.1300000000000008</v>
      </c>
      <c r="G17" s="99">
        <v>5.84</v>
      </c>
      <c r="H17" s="99">
        <v>3.97</v>
      </c>
      <c r="I17" s="99">
        <v>2.35</v>
      </c>
      <c r="J17" s="99">
        <v>2.64</v>
      </c>
      <c r="K17" s="85">
        <v>2.89</v>
      </c>
      <c r="L17" s="85">
        <v>4.96</v>
      </c>
      <c r="M17" s="85">
        <v>4.47</v>
      </c>
      <c r="N17" s="85">
        <v>4.46</v>
      </c>
      <c r="O17" s="85">
        <v>3.5482278095012765</v>
      </c>
      <c r="P17" s="85">
        <v>4.1954678691022576</v>
      </c>
      <c r="Q17" s="85">
        <v>6.11</v>
      </c>
      <c r="R17" s="85">
        <v>0</v>
      </c>
      <c r="S17" s="85">
        <v>3.2602243737215293</v>
      </c>
      <c r="T17" s="85">
        <v>5.51</v>
      </c>
      <c r="U17" s="85">
        <v>7.51</v>
      </c>
      <c r="V17" s="85">
        <v>7.25</v>
      </c>
      <c r="W17" s="80"/>
      <c r="X17" s="80"/>
      <c r="Y17" s="90"/>
      <c r="Z17" s="90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</row>
    <row r="18" spans="1:44" s="92" customFormat="1" ht="15.95" customHeight="1">
      <c r="B18" s="102" t="s">
        <v>196</v>
      </c>
      <c r="C18" s="103"/>
      <c r="D18" s="99">
        <v>11.92</v>
      </c>
      <c r="E18" s="99">
        <v>8.35</v>
      </c>
      <c r="F18" s="99">
        <v>9.3000000000000007</v>
      </c>
      <c r="G18" s="99">
        <v>6.64</v>
      </c>
      <c r="H18" s="99">
        <v>3.11</v>
      </c>
      <c r="I18" s="99">
        <v>2.0499999999999998</v>
      </c>
      <c r="J18" s="99">
        <v>2.21</v>
      </c>
      <c r="K18" s="85">
        <v>2.97</v>
      </c>
      <c r="L18" s="85">
        <v>5</v>
      </c>
      <c r="M18" s="85">
        <v>4.99</v>
      </c>
      <c r="N18" s="85">
        <v>5.43</v>
      </c>
      <c r="O18" s="104">
        <v>4.8099999999999996</v>
      </c>
      <c r="P18" s="104">
        <v>7</v>
      </c>
      <c r="Q18" s="104">
        <v>7.1</v>
      </c>
      <c r="R18" s="85">
        <v>0</v>
      </c>
      <c r="S18" s="85">
        <v>6.96</v>
      </c>
      <c r="T18" s="85">
        <v>8</v>
      </c>
      <c r="U18" s="85">
        <v>7.69</v>
      </c>
      <c r="V18" s="85" t="s">
        <v>72</v>
      </c>
      <c r="W18" s="80"/>
      <c r="X18" s="80"/>
      <c r="Y18" s="90"/>
      <c r="Z18" s="90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</row>
    <row r="19" spans="1:44" s="92" customFormat="1" ht="15.95" customHeight="1">
      <c r="B19" s="102" t="s">
        <v>197</v>
      </c>
      <c r="C19" s="103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7">
        <v>4.75</v>
      </c>
      <c r="J19" s="106">
        <v>0</v>
      </c>
      <c r="K19" s="104">
        <v>0</v>
      </c>
      <c r="L19" s="85">
        <v>4</v>
      </c>
      <c r="M19" s="104">
        <v>0</v>
      </c>
      <c r="N19" s="104">
        <v>0</v>
      </c>
      <c r="O19" s="80">
        <v>0</v>
      </c>
      <c r="P19" s="80">
        <v>0</v>
      </c>
      <c r="Q19" s="85">
        <v>0</v>
      </c>
      <c r="R19" s="85">
        <v>0</v>
      </c>
      <c r="S19" s="85">
        <v>0</v>
      </c>
      <c r="T19" s="85">
        <v>0</v>
      </c>
      <c r="U19" s="85" t="s">
        <v>72</v>
      </c>
      <c r="V19" s="85" t="s">
        <v>72</v>
      </c>
      <c r="W19" s="90"/>
      <c r="X19" s="90"/>
      <c r="Y19" s="90"/>
      <c r="Z19" s="90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</row>
    <row r="20" spans="1:44" s="92" customFormat="1" ht="10.5" customHeight="1" thickBot="1">
      <c r="B20" s="88"/>
      <c r="C20" s="88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90"/>
      <c r="X20" s="90"/>
      <c r="Y20" s="90"/>
      <c r="Z20" s="90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</row>
    <row r="21" spans="1:44" s="92" customFormat="1" ht="6" customHeight="1">
      <c r="A21" s="66"/>
      <c r="B21" s="169"/>
      <c r="C21" s="172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0"/>
      <c r="O21" s="170"/>
      <c r="P21" s="170"/>
      <c r="Q21" s="170"/>
      <c r="R21" s="170"/>
      <c r="S21" s="170"/>
      <c r="T21" s="170"/>
      <c r="U21" s="170"/>
      <c r="V21" s="170"/>
      <c r="W21" s="90"/>
      <c r="X21" s="90"/>
      <c r="Y21" s="90"/>
      <c r="Z21" s="90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</row>
    <row r="22" spans="1:44" s="72" customFormat="1" ht="16.149999999999999" customHeight="1">
      <c r="A22" s="66"/>
      <c r="B22" s="174" t="s">
        <v>78</v>
      </c>
      <c r="C22" s="305" t="s">
        <v>385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</row>
    <row r="23" spans="1:44" ht="16.149999999999999" customHeight="1">
      <c r="B23" s="112" t="s">
        <v>183</v>
      </c>
      <c r="C23" s="111" t="s">
        <v>386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</row>
    <row r="24" spans="1:44" ht="12.95" customHeight="1">
      <c r="D24" s="94"/>
      <c r="E24" s="94"/>
      <c r="F24" s="94"/>
      <c r="G24" s="9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</row>
    <row r="25" spans="1:44" ht="12.95" customHeight="1">
      <c r="D25" s="94"/>
      <c r="E25" s="94"/>
      <c r="F25" s="94"/>
      <c r="G25" s="9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</row>
    <row r="26" spans="1:44" ht="18" customHeight="1">
      <c r="D26" s="94"/>
      <c r="E26" s="94"/>
      <c r="F26" s="94"/>
      <c r="G26" s="9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</row>
    <row r="27" spans="1:44" ht="18" customHeight="1">
      <c r="D27" s="94"/>
      <c r="E27" s="94"/>
      <c r="F27" s="94"/>
      <c r="G27" s="94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</row>
    <row r="28" spans="1:44" ht="18" customHeight="1">
      <c r="D28" s="94"/>
      <c r="E28" s="94"/>
      <c r="F28" s="94"/>
      <c r="G28" s="9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</row>
    <row r="29" spans="1:44">
      <c r="D29" s="94"/>
      <c r="E29" s="94"/>
      <c r="F29" s="94"/>
      <c r="G29" s="94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</row>
    <row r="30" spans="1:44">
      <c r="D30" s="94"/>
      <c r="E30" s="94"/>
      <c r="F30" s="94"/>
      <c r="G30" s="9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</row>
    <row r="31" spans="1:44">
      <c r="D31" s="94"/>
      <c r="E31" s="94"/>
      <c r="F31" s="94"/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</row>
    <row r="32" spans="1:44">
      <c r="D32" s="94"/>
      <c r="E32" s="94"/>
      <c r="F32" s="94"/>
      <c r="G32" s="9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</row>
    <row r="33" spans="4:44">
      <c r="D33" s="94"/>
      <c r="E33" s="94"/>
      <c r="F33" s="94"/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</row>
    <row r="34" spans="4:44">
      <c r="D34" s="94"/>
      <c r="E34" s="94"/>
      <c r="F34" s="94"/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</row>
    <row r="35" spans="4:44">
      <c r="D35" s="94"/>
      <c r="E35" s="94"/>
      <c r="F35" s="94"/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</row>
    <row r="36" spans="4:44">
      <c r="D36" s="94"/>
      <c r="E36" s="94"/>
      <c r="F36" s="94"/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</row>
    <row r="37" spans="4:44">
      <c r="D37" s="94"/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</row>
    <row r="38" spans="4:44">
      <c r="D38" s="94"/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</row>
    <row r="39" spans="4:44">
      <c r="D39" s="94"/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</row>
    <row r="40" spans="4:44">
      <c r="D40" s="94"/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</row>
    <row r="41" spans="4:44">
      <c r="D41" s="94"/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</row>
    <row r="42" spans="4:44" ht="6" customHeight="1">
      <c r="D42" s="94"/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</row>
    <row r="43" spans="4:44">
      <c r="D43" s="94"/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</row>
    <row r="44" spans="4:44">
      <c r="D44" s="94"/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</row>
    <row r="45" spans="4:44">
      <c r="D45" s="94"/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</row>
    <row r="46" spans="4:44">
      <c r="D46" s="94"/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</row>
    <row r="47" spans="4:44">
      <c r="D47" s="94"/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</row>
    <row r="48" spans="4:44">
      <c r="D48" s="94"/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</row>
    <row r="49" spans="4:44">
      <c r="D49" s="94"/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</row>
    <row r="50" spans="4:44">
      <c r="D50" s="94"/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</row>
    <row r="51" spans="4:44">
      <c r="D51" s="94"/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</row>
    <row r="52" spans="4:44">
      <c r="D52" s="94"/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</row>
    <row r="53" spans="4:44">
      <c r="D53" s="94"/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</row>
    <row r="54" spans="4:44">
      <c r="D54" s="94"/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</row>
    <row r="55" spans="4:44">
      <c r="D55" s="94"/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</row>
    <row r="56" spans="4:44">
      <c r="D56" s="94"/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</row>
    <row r="57" spans="4:44">
      <c r="D57" s="94"/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</row>
    <row r="58" spans="4:44">
      <c r="D58" s="94"/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</row>
    <row r="59" spans="4:44">
      <c r="D59" s="94"/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4:44">
      <c r="D60" s="94"/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</row>
    <row r="61" spans="4:44">
      <c r="D61" s="95"/>
      <c r="E61" s="95"/>
      <c r="F61" s="95"/>
      <c r="G61" s="95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4:44">
      <c r="D62" s="95"/>
      <c r="E62" s="95"/>
      <c r="F62" s="95"/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4:44">
      <c r="D63" s="95"/>
      <c r="E63" s="95"/>
      <c r="F63" s="95"/>
      <c r="G63" s="95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4:44">
      <c r="D64" s="95"/>
      <c r="E64" s="95"/>
      <c r="F64" s="95"/>
      <c r="G64" s="95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4:26">
      <c r="D65" s="95"/>
      <c r="E65" s="95"/>
      <c r="F65" s="95"/>
      <c r="G65" s="95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4:26">
      <c r="D66" s="95"/>
      <c r="E66" s="95"/>
      <c r="F66" s="95"/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4:26">
      <c r="D67" s="95"/>
      <c r="E67" s="95"/>
      <c r="F67" s="95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4:26">
      <c r="D68" s="95"/>
      <c r="E68" s="95"/>
      <c r="F68" s="95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4:26">
      <c r="D69" s="95"/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4:26">
      <c r="D70" s="95"/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4:26">
      <c r="D71" s="95"/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4:26">
      <c r="D72" s="95"/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4:26">
      <c r="D73" s="95"/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4:26">
      <c r="D74" s="95"/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4:26">
      <c r="D75" s="95"/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4:26">
      <c r="D76" s="95"/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4:26">
      <c r="D77" s="95"/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4:26">
      <c r="D78" s="95"/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4:26">
      <c r="D79" s="95"/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4:26">
      <c r="D80" s="95"/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4:26">
      <c r="D81" s="95"/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4:26">
      <c r="D82" s="95"/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4:26">
      <c r="D83" s="95"/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</sheetData>
  <mergeCells count="2">
    <mergeCell ref="B6:C6"/>
    <mergeCell ref="C22:M22"/>
  </mergeCells>
  <printOptions horizontalCentered="1"/>
  <pageMargins left="0.78740157480314965" right="0.78740157480314965" top="0.39370078740157483" bottom="0.39370078740157483" header="0" footer="0"/>
  <pageSetup paperSize="5" scale="6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  <pageSetUpPr fitToPage="1"/>
  </sheetPr>
  <dimension ref="A1:AX92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66" customWidth="1"/>
    <col min="2" max="2" width="20.77734375" style="73" customWidth="1"/>
    <col min="3" max="3" width="18.5546875" style="73" customWidth="1"/>
    <col min="4" max="7" width="9.33203125" style="73" customWidth="1"/>
    <col min="8" max="21" width="9.33203125" style="66" customWidth="1"/>
    <col min="22" max="16384" width="11.5546875" style="66"/>
  </cols>
  <sheetData>
    <row r="1" spans="1:50" ht="20.100000000000001" customHeight="1"/>
    <row r="2" spans="1:50" ht="18" customHeight="1"/>
    <row r="3" spans="1:50" ht="18" customHeight="1"/>
    <row r="4" spans="1:50" ht="18" customHeight="1">
      <c r="B4" s="65" t="s">
        <v>387</v>
      </c>
      <c r="C4" s="36"/>
    </row>
    <row r="5" spans="1:50" ht="18" customHeight="1">
      <c r="B5" s="67" t="s">
        <v>184</v>
      </c>
      <c r="C5" s="38"/>
    </row>
    <row r="6" spans="1:50" ht="15.95" customHeight="1">
      <c r="B6" s="39" t="s">
        <v>411</v>
      </c>
      <c r="C6" s="39"/>
    </row>
    <row r="7" spans="1:50" ht="9.9499999999999993" customHeight="1" thickBot="1">
      <c r="B7" s="68"/>
      <c r="C7" s="68"/>
      <c r="D7" s="68"/>
      <c r="E7" s="68"/>
      <c r="F7" s="68"/>
      <c r="G7" s="68"/>
    </row>
    <row r="8" spans="1:50" s="72" customFormat="1" ht="30" customHeight="1" thickBot="1">
      <c r="B8" s="69" t="s">
        <v>170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50" ht="15.95" customHeight="1">
      <c r="D9" s="74"/>
      <c r="E9" s="74"/>
      <c r="F9" s="74"/>
      <c r="G9" s="74"/>
      <c r="H9" s="74"/>
      <c r="I9" s="75"/>
      <c r="J9" s="75"/>
    </row>
    <row r="10" spans="1:50" s="72" customFormat="1" ht="15.95" customHeight="1">
      <c r="B10" s="76" t="s">
        <v>185</v>
      </c>
      <c r="C10" s="77"/>
      <c r="D10" s="97"/>
      <c r="E10" s="97"/>
      <c r="F10" s="97"/>
      <c r="G10" s="97"/>
      <c r="H10" s="97"/>
      <c r="I10" s="79"/>
      <c r="J10" s="79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1:50" ht="15.95" customHeight="1">
      <c r="A11" s="72"/>
      <c r="B11" s="93" t="s">
        <v>172</v>
      </c>
      <c r="D11" s="98">
        <v>3712.7862368699998</v>
      </c>
      <c r="E11" s="98">
        <v>4218.95549046</v>
      </c>
      <c r="F11" s="98">
        <v>6576.9919213000012</v>
      </c>
      <c r="G11" s="98">
        <v>9912.9868253000004</v>
      </c>
      <c r="H11" s="98">
        <v>16514.837448830003</v>
      </c>
      <c r="I11" s="98">
        <v>12874.81</v>
      </c>
      <c r="J11" s="98">
        <v>15498.768905449999</v>
      </c>
      <c r="K11" s="98">
        <v>12113.839999999998</v>
      </c>
      <c r="L11" s="98">
        <v>14980.311785299999</v>
      </c>
      <c r="M11" s="98">
        <v>22712.700448280004</v>
      </c>
      <c r="N11" s="98">
        <v>32425.242294640004</v>
      </c>
      <c r="O11" s="98">
        <v>40430.670163829462</v>
      </c>
      <c r="P11" s="98">
        <v>92488.033539200987</v>
      </c>
      <c r="Q11" s="98">
        <v>4944.3247684922771</v>
      </c>
      <c r="R11" s="85">
        <v>4415.9367954215704</v>
      </c>
      <c r="S11" s="85">
        <v>3977.2287003088022</v>
      </c>
      <c r="T11" s="85">
        <v>18403.132914926959</v>
      </c>
      <c r="U11" s="85">
        <v>42095.756650815718</v>
      </c>
      <c r="V11" s="85">
        <f>+V15+V18+V21+V24+V27</f>
        <v>29439.104097092426</v>
      </c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</row>
    <row r="12" spans="1:50" ht="15.95" customHeight="1">
      <c r="A12" s="72"/>
      <c r="B12" s="93" t="s">
        <v>173</v>
      </c>
      <c r="D12" s="98">
        <v>239.01474093000002</v>
      </c>
      <c r="E12" s="98">
        <v>170.08383248999999</v>
      </c>
      <c r="F12" s="98">
        <v>148.00852035999998</v>
      </c>
      <c r="G12" s="98">
        <v>54.587727270000002</v>
      </c>
      <c r="H12" s="98">
        <v>50.166324129999992</v>
      </c>
      <c r="I12" s="98">
        <v>64.56</v>
      </c>
      <c r="J12" s="98">
        <v>290.59167673000002</v>
      </c>
      <c r="K12" s="98">
        <v>447.81747297000004</v>
      </c>
      <c r="L12" s="98">
        <v>419.18766139000007</v>
      </c>
      <c r="M12" s="98">
        <v>369.95957011999997</v>
      </c>
      <c r="N12" s="98">
        <v>435.91947305599996</v>
      </c>
      <c r="O12" s="98">
        <v>201.48963458350494</v>
      </c>
      <c r="P12" s="98">
        <v>287.60562704806296</v>
      </c>
      <c r="Q12" s="98">
        <v>143.49363135715288</v>
      </c>
      <c r="R12" s="85">
        <v>902.2943755075961</v>
      </c>
      <c r="S12" s="85">
        <v>1969.4127977569894</v>
      </c>
      <c r="T12" s="85">
        <v>1144.9333387748761</v>
      </c>
      <c r="U12" s="85">
        <v>794.11638033733539</v>
      </c>
      <c r="V12" s="85">
        <f>+V16+V19+V22+V25</f>
        <v>221.16894406</v>
      </c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</row>
    <row r="13" spans="1:50" ht="15.95" customHeight="1">
      <c r="A13" s="92"/>
      <c r="B13" s="93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</row>
    <row r="14" spans="1:50" ht="15.95" customHeight="1">
      <c r="A14" s="92"/>
      <c r="B14" s="87" t="s">
        <v>175</v>
      </c>
      <c r="C14" s="83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</row>
    <row r="15" spans="1:50" ht="15.95" customHeight="1">
      <c r="A15" s="92"/>
      <c r="B15" s="82" t="s">
        <v>172</v>
      </c>
      <c r="D15" s="99">
        <v>69.174404999999993</v>
      </c>
      <c r="E15" s="99">
        <v>450.08781299999998</v>
      </c>
      <c r="F15" s="99">
        <v>1212.0939889999997</v>
      </c>
      <c r="G15" s="99">
        <v>6009.205833</v>
      </c>
      <c r="H15" s="99">
        <v>10063.940800000002</v>
      </c>
      <c r="I15" s="99">
        <v>6788.4709239999993</v>
      </c>
      <c r="J15" s="99">
        <v>7159.3934999999992</v>
      </c>
      <c r="K15" s="99">
        <v>6764.6511997899988</v>
      </c>
      <c r="L15" s="99">
        <v>9589.7724307500011</v>
      </c>
      <c r="M15" s="99">
        <v>13075.387497840002</v>
      </c>
      <c r="N15" s="99">
        <v>14655.819335620003</v>
      </c>
      <c r="O15" s="85">
        <v>21276.1305412</v>
      </c>
      <c r="P15" s="85">
        <v>79488.143051400009</v>
      </c>
      <c r="Q15" s="85">
        <v>1271.7759625999997</v>
      </c>
      <c r="R15" s="85">
        <v>2638.1436420999999</v>
      </c>
      <c r="S15" s="85">
        <v>2315.6598088000001</v>
      </c>
      <c r="T15" s="85">
        <v>16968.806071200001</v>
      </c>
      <c r="U15" s="85">
        <v>40638.399088859995</v>
      </c>
      <c r="V15" s="85">
        <v>28850.887009999999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</row>
    <row r="16" spans="1:50" ht="15.95" customHeight="1">
      <c r="A16" s="92"/>
      <c r="B16" s="82" t="s">
        <v>173</v>
      </c>
      <c r="D16" s="99">
        <v>1.7228999999999999</v>
      </c>
      <c r="E16" s="99">
        <v>2.6580000000000004</v>
      </c>
      <c r="F16" s="99">
        <v>1.996</v>
      </c>
      <c r="G16" s="99">
        <v>1.665</v>
      </c>
      <c r="H16" s="99">
        <v>27.763999999999999</v>
      </c>
      <c r="I16" s="99">
        <v>15.481999999999999</v>
      </c>
      <c r="J16" s="99">
        <v>29.3</v>
      </c>
      <c r="K16" s="99">
        <v>46.106000000000002</v>
      </c>
      <c r="L16" s="99">
        <v>61.246000000000002</v>
      </c>
      <c r="M16" s="99">
        <v>47.182000000000002</v>
      </c>
      <c r="N16" s="99">
        <v>47.658999999999999</v>
      </c>
      <c r="O16" s="85">
        <v>57.544629977740115</v>
      </c>
      <c r="P16" s="85">
        <v>116.29991442631329</v>
      </c>
      <c r="Q16" s="85">
        <v>68.100665599366593</v>
      </c>
      <c r="R16" s="85">
        <v>867.5012569215296</v>
      </c>
      <c r="S16" s="85">
        <v>1908.1666431553417</v>
      </c>
      <c r="T16" s="85">
        <v>1054.2904192061656</v>
      </c>
      <c r="U16" s="85">
        <v>604.67625639766959</v>
      </c>
      <c r="V16" s="85">
        <v>53.01</v>
      </c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</row>
    <row r="17" spans="1:50" ht="15.95" customHeight="1">
      <c r="A17" s="72"/>
      <c r="B17" s="87" t="s">
        <v>176</v>
      </c>
      <c r="C17" s="83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</row>
    <row r="18" spans="1:50" ht="15.95" customHeight="1">
      <c r="A18" s="92"/>
      <c r="B18" s="82" t="s">
        <v>172</v>
      </c>
      <c r="D18" s="99">
        <v>1360.1830711699999</v>
      </c>
      <c r="E18" s="99">
        <v>1727.6331638600002</v>
      </c>
      <c r="F18" s="99">
        <v>2708.5607312600005</v>
      </c>
      <c r="G18" s="99">
        <v>852.6031547</v>
      </c>
      <c r="H18" s="99">
        <v>3506.9034696000003</v>
      </c>
      <c r="I18" s="99">
        <v>3454.8738053999996</v>
      </c>
      <c r="J18" s="99">
        <v>852.98315607999984</v>
      </c>
      <c r="K18" s="99">
        <v>1744.1619950199999</v>
      </c>
      <c r="L18" s="99">
        <v>3105.67052453</v>
      </c>
      <c r="M18" s="99">
        <v>1106.8951083100001</v>
      </c>
      <c r="N18" s="99">
        <v>2026.0735806299999</v>
      </c>
      <c r="O18" s="85">
        <v>2938.1270595194615</v>
      </c>
      <c r="P18" s="85">
        <v>1146.0255259409771</v>
      </c>
      <c r="Q18" s="85">
        <v>257.17103510227798</v>
      </c>
      <c r="R18" s="85">
        <v>335.27464433157002</v>
      </c>
      <c r="S18" s="85">
        <v>817.04951873880202</v>
      </c>
      <c r="T18" s="85">
        <v>922.84256609695808</v>
      </c>
      <c r="U18" s="85">
        <v>219.421305695722</v>
      </c>
      <c r="V18" s="85">
        <v>88.217087092426993</v>
      </c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</row>
    <row r="19" spans="1:50" ht="15.95" customHeight="1">
      <c r="A19" s="92"/>
      <c r="B19" s="82" t="s">
        <v>173</v>
      </c>
      <c r="D19" s="99">
        <v>0</v>
      </c>
      <c r="E19" s="99">
        <v>0</v>
      </c>
      <c r="F19" s="99">
        <v>3.7000000000000005E-2</v>
      </c>
      <c r="G19" s="99">
        <v>0.25</v>
      </c>
      <c r="H19" s="99">
        <v>0</v>
      </c>
      <c r="I19" s="99">
        <v>0.03</v>
      </c>
      <c r="J19" s="99">
        <v>2.72958021</v>
      </c>
      <c r="K19" s="99">
        <v>6.5047958599999998</v>
      </c>
      <c r="L19" s="99">
        <v>4.0947809400000006</v>
      </c>
      <c r="M19" s="99">
        <v>24.656498819999999</v>
      </c>
      <c r="N19" s="99">
        <v>3.8305182899999997</v>
      </c>
      <c r="O19" s="85">
        <v>2.1242320428194499</v>
      </c>
      <c r="P19" s="85">
        <v>3.2376779514502436</v>
      </c>
      <c r="Q19" s="85">
        <v>0.83610451264204311</v>
      </c>
      <c r="R19" s="85">
        <v>2.0907137491990104</v>
      </c>
      <c r="S19" s="85">
        <v>3.3417810709604563</v>
      </c>
      <c r="T19" s="85">
        <v>23.62194447085735</v>
      </c>
      <c r="U19" s="85">
        <v>40.447140790265031</v>
      </c>
      <c r="V19" s="85">
        <v>16.106184519999999</v>
      </c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</row>
    <row r="20" spans="1:50" ht="15.95" customHeight="1">
      <c r="A20" s="92"/>
      <c r="B20" s="87" t="s">
        <v>177</v>
      </c>
      <c r="C20" s="83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</row>
    <row r="21" spans="1:50" ht="15.95" customHeight="1">
      <c r="A21" s="92"/>
      <c r="B21" s="82" t="s">
        <v>172</v>
      </c>
      <c r="D21" s="99">
        <v>11.115610969999999</v>
      </c>
      <c r="E21" s="99">
        <v>115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 t="s">
        <v>72</v>
      </c>
      <c r="U21" s="85">
        <v>0</v>
      </c>
      <c r="V21" s="85">
        <v>0</v>
      </c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</row>
    <row r="22" spans="1:50" ht="15.95" customHeight="1">
      <c r="A22" s="92"/>
      <c r="B22" s="82" t="s">
        <v>173</v>
      </c>
      <c r="D22" s="99">
        <v>49.758440340000014</v>
      </c>
      <c r="E22" s="99">
        <v>4.4271711600000003</v>
      </c>
      <c r="F22" s="99">
        <v>5.6392993800000006</v>
      </c>
      <c r="G22" s="99">
        <v>2.1490379100000001</v>
      </c>
      <c r="H22" s="99">
        <v>0.42324379000000001</v>
      </c>
      <c r="I22" s="99">
        <v>1.4692076999999999</v>
      </c>
      <c r="J22" s="99">
        <v>0</v>
      </c>
      <c r="K22" s="99">
        <v>0.1031236</v>
      </c>
      <c r="L22" s="99">
        <v>0.72564980000000001</v>
      </c>
      <c r="M22" s="99">
        <v>1.1163383100000002</v>
      </c>
      <c r="N22" s="99">
        <v>3.3146161059999999</v>
      </c>
      <c r="O22" s="85">
        <v>5.3688360046362753</v>
      </c>
      <c r="P22" s="85">
        <v>2.7539002540429554</v>
      </c>
      <c r="Q22" s="85">
        <v>1.2742902992370391</v>
      </c>
      <c r="R22" s="85">
        <v>1.8299613978866696</v>
      </c>
      <c r="S22" s="85">
        <v>1.5103310926205666</v>
      </c>
      <c r="T22" s="85">
        <v>2.0243180440550304</v>
      </c>
      <c r="U22" s="85">
        <v>3.1811281604252102</v>
      </c>
      <c r="V22" s="85">
        <v>4.0883737100000008</v>
      </c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</row>
    <row r="23" spans="1:50" ht="15.95" customHeight="1">
      <c r="A23" s="92"/>
      <c r="B23" s="87" t="s">
        <v>178</v>
      </c>
      <c r="C23" s="83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</row>
    <row r="24" spans="1:50" ht="15.95" customHeight="1">
      <c r="B24" s="82" t="s">
        <v>186</v>
      </c>
      <c r="D24" s="99">
        <v>2272.3131497299996</v>
      </c>
      <c r="E24" s="99">
        <v>1926.2345136000001</v>
      </c>
      <c r="F24" s="99">
        <v>2656.3372010400003</v>
      </c>
      <c r="G24" s="99">
        <v>3051.1778376000002</v>
      </c>
      <c r="H24" s="99">
        <v>2943.9931792299999</v>
      </c>
      <c r="I24" s="99">
        <v>2631.4911803099999</v>
      </c>
      <c r="J24" s="99">
        <v>7486.3922493699993</v>
      </c>
      <c r="K24" s="99">
        <v>3605.0334632100003</v>
      </c>
      <c r="L24" s="99">
        <v>2284.8688300200006</v>
      </c>
      <c r="M24" s="99">
        <v>8530.4178421300003</v>
      </c>
      <c r="N24" s="99">
        <v>15743.349378390001</v>
      </c>
      <c r="O24" s="85">
        <v>16216.41256311</v>
      </c>
      <c r="P24" s="85">
        <v>11853.864961859999</v>
      </c>
      <c r="Q24" s="85">
        <v>3415.3777707899994</v>
      </c>
      <c r="R24" s="85">
        <v>1442.5185089900001</v>
      </c>
      <c r="S24" s="85">
        <v>844.51937277000002</v>
      </c>
      <c r="T24" s="85">
        <v>511.48427763000007</v>
      </c>
      <c r="U24" s="85">
        <v>1237.9362562599999</v>
      </c>
      <c r="V24" s="85">
        <v>500</v>
      </c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</row>
    <row r="25" spans="1:50" ht="15.95" customHeight="1">
      <c r="B25" s="82" t="s">
        <v>173</v>
      </c>
      <c r="D25" s="99">
        <v>187.53340058999999</v>
      </c>
      <c r="E25" s="99">
        <v>162.99866133</v>
      </c>
      <c r="F25" s="99">
        <v>140.33622097999998</v>
      </c>
      <c r="G25" s="99">
        <v>50.523689359999999</v>
      </c>
      <c r="H25" s="99">
        <v>21.979080339999996</v>
      </c>
      <c r="I25" s="99">
        <v>47.552923950000007</v>
      </c>
      <c r="J25" s="99">
        <v>258.56209652000001</v>
      </c>
      <c r="K25" s="99">
        <v>387.26918468000002</v>
      </c>
      <c r="L25" s="99">
        <v>349.51097663000002</v>
      </c>
      <c r="M25" s="99">
        <v>287.75952334999999</v>
      </c>
      <c r="N25" s="99">
        <v>379.04298492999999</v>
      </c>
      <c r="O25" s="85">
        <v>135.65723588830912</v>
      </c>
      <c r="P25" s="85">
        <v>164.78418211335486</v>
      </c>
      <c r="Q25" s="85">
        <v>72.437252795038461</v>
      </c>
      <c r="R25" s="85">
        <v>29.252848405452319</v>
      </c>
      <c r="S25" s="85">
        <v>55.433947844233003</v>
      </c>
      <c r="T25" s="85">
        <v>64.876675202268075</v>
      </c>
      <c r="U25" s="85">
        <v>145.81185498897548</v>
      </c>
      <c r="V25" s="85">
        <v>147.96438583</v>
      </c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</row>
    <row r="26" spans="1:50" ht="15.95" customHeight="1">
      <c r="B26" s="87" t="s">
        <v>309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</row>
    <row r="27" spans="1:50" ht="15.95" customHeight="1">
      <c r="B27" s="82" t="s">
        <v>180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</row>
    <row r="28" spans="1:50" ht="15.95" customHeight="1">
      <c r="B28" s="82" t="s">
        <v>181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7.8343688300000007</v>
      </c>
      <c r="L28" s="99">
        <v>3.6102540200000002</v>
      </c>
      <c r="M28" s="99">
        <v>9.2452096399999988</v>
      </c>
      <c r="N28" s="99">
        <v>2.0723537300000006</v>
      </c>
      <c r="O28" s="85">
        <v>0.79470067</v>
      </c>
      <c r="P28" s="85">
        <v>0.52995230290164841</v>
      </c>
      <c r="Q28" s="85">
        <v>0.84531815086876738</v>
      </c>
      <c r="R28" s="85">
        <v>1.6195950335285414</v>
      </c>
      <c r="S28" s="85">
        <v>0.96009459383359819</v>
      </c>
      <c r="T28" s="85">
        <v>0.11998185153042931</v>
      </c>
      <c r="U28" s="85">
        <v>0</v>
      </c>
      <c r="V28" s="85">
        <v>0</v>
      </c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</row>
    <row r="29" spans="1:50" s="92" customFormat="1" ht="10.5" customHeight="1" thickBot="1">
      <c r="A29" s="66"/>
      <c r="B29" s="88"/>
      <c r="C29" s="88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</row>
    <row r="30" spans="1:50" s="92" customFormat="1" ht="6" customHeight="1">
      <c r="A30" s="66"/>
      <c r="B30" s="169"/>
      <c r="C30" s="169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</row>
    <row r="31" spans="1:50" ht="16.149999999999999" customHeight="1">
      <c r="B31" s="112" t="s">
        <v>183</v>
      </c>
      <c r="C31" s="111" t="s">
        <v>388</v>
      </c>
      <c r="D31" s="94"/>
      <c r="E31" s="94"/>
      <c r="F31" s="94"/>
      <c r="G31" s="9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</row>
    <row r="32" spans="1:50" ht="12.95" customHeight="1">
      <c r="B32" s="112"/>
      <c r="C32" s="111"/>
      <c r="D32" s="94"/>
      <c r="E32" s="94"/>
      <c r="F32" s="94"/>
      <c r="G32" s="9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</row>
    <row r="33" spans="4:50" ht="12.95" customHeight="1">
      <c r="D33" s="94"/>
      <c r="E33" s="94"/>
      <c r="F33" s="94"/>
      <c r="G33" s="9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</row>
    <row r="34" spans="4:50" ht="18" customHeight="1">
      <c r="D34" s="94"/>
      <c r="E34" s="94"/>
      <c r="F34" s="94"/>
      <c r="G34" s="9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</row>
    <row r="35" spans="4:50" ht="18" customHeight="1">
      <c r="D35" s="94"/>
      <c r="E35" s="94"/>
      <c r="F35" s="94"/>
      <c r="G35" s="9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</row>
    <row r="36" spans="4:50" ht="18" customHeight="1">
      <c r="D36" s="94"/>
      <c r="E36" s="94"/>
      <c r="F36" s="94"/>
      <c r="G36" s="9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</row>
    <row r="37" spans="4:50">
      <c r="D37" s="94"/>
      <c r="E37" s="94"/>
      <c r="F37" s="94"/>
      <c r="G37" s="9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</row>
    <row r="38" spans="4:50">
      <c r="D38" s="94"/>
      <c r="E38" s="94"/>
      <c r="F38" s="94"/>
      <c r="G38" s="9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</row>
    <row r="39" spans="4:50">
      <c r="D39" s="94"/>
      <c r="E39" s="94"/>
      <c r="F39" s="94"/>
      <c r="G39" s="9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</row>
    <row r="40" spans="4:50">
      <c r="D40" s="94"/>
      <c r="E40" s="94"/>
      <c r="F40" s="94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</row>
    <row r="41" spans="4:50">
      <c r="D41" s="94"/>
      <c r="E41" s="94"/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</row>
    <row r="42" spans="4:50">
      <c r="D42" s="94"/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</row>
    <row r="43" spans="4:50">
      <c r="D43" s="94"/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</row>
    <row r="44" spans="4:50">
      <c r="D44" s="94"/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</row>
    <row r="45" spans="4:50">
      <c r="D45" s="94"/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</row>
    <row r="46" spans="4:50">
      <c r="D46" s="94"/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</row>
    <row r="47" spans="4:50" ht="6" customHeight="1">
      <c r="D47" s="94"/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</row>
    <row r="48" spans="4:50">
      <c r="D48" s="94"/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</row>
    <row r="49" spans="4:50">
      <c r="D49" s="94"/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</row>
    <row r="50" spans="4:50">
      <c r="D50" s="94"/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</row>
    <row r="51" spans="4:50">
      <c r="D51" s="94"/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</row>
    <row r="52" spans="4:50">
      <c r="D52" s="94"/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</row>
    <row r="53" spans="4:50">
      <c r="D53" s="94"/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</row>
    <row r="54" spans="4:50">
      <c r="D54" s="94"/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</row>
    <row r="55" spans="4:50">
      <c r="D55" s="94"/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</row>
    <row r="56" spans="4:50">
      <c r="D56" s="94"/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</row>
    <row r="57" spans="4:50">
      <c r="D57" s="94"/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</row>
    <row r="58" spans="4:50">
      <c r="D58" s="94"/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</row>
    <row r="59" spans="4:50">
      <c r="D59" s="94"/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</row>
    <row r="60" spans="4:50">
      <c r="D60" s="94"/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</row>
    <row r="61" spans="4:50">
      <c r="D61" s="94"/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</row>
    <row r="62" spans="4:50">
      <c r="D62" s="94"/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</row>
    <row r="63" spans="4:50">
      <c r="D63" s="94"/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</row>
    <row r="64" spans="4:50">
      <c r="D64" s="94"/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</row>
    <row r="65" spans="4:50">
      <c r="D65" s="94"/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</row>
    <row r="66" spans="4:50">
      <c r="D66" s="94"/>
      <c r="E66" s="94"/>
      <c r="F66" s="94"/>
      <c r="G66" s="94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</row>
    <row r="67" spans="4:50">
      <c r="D67" s="94"/>
      <c r="E67" s="94"/>
      <c r="F67" s="94"/>
      <c r="G67" s="9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</row>
    <row r="68" spans="4:50">
      <c r="D68" s="94"/>
      <c r="E68" s="94"/>
      <c r="F68" s="94"/>
      <c r="G68" s="94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</row>
    <row r="69" spans="4:50">
      <c r="D69" s="94"/>
      <c r="E69" s="94"/>
      <c r="F69" s="94"/>
      <c r="G69" s="9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</row>
    <row r="70" spans="4:50">
      <c r="D70" s="95"/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</row>
    <row r="71" spans="4:50">
      <c r="D71" s="95"/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4:50">
      <c r="D72" s="95"/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</row>
    <row r="73" spans="4:50">
      <c r="D73" s="95"/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</row>
    <row r="74" spans="4:50">
      <c r="D74" s="95"/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</row>
    <row r="75" spans="4:50">
      <c r="D75" s="95"/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</row>
    <row r="76" spans="4:50">
      <c r="D76" s="95"/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</row>
    <row r="77" spans="4:50">
      <c r="D77" s="95"/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</row>
    <row r="78" spans="4:50">
      <c r="D78" s="95"/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</row>
    <row r="79" spans="4:50">
      <c r="D79" s="95"/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</row>
    <row r="80" spans="4:50">
      <c r="D80" s="95"/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4:32">
      <c r="D81" s="95"/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</row>
    <row r="82" spans="4:32">
      <c r="D82" s="95"/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</row>
    <row r="83" spans="4:32">
      <c r="D83" s="95"/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</row>
    <row r="84" spans="4:32">
      <c r="D84" s="95"/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</row>
    <row r="85" spans="4:32">
      <c r="D85" s="95"/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4:32">
      <c r="D86" s="95"/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</row>
    <row r="87" spans="4:32">
      <c r="D87" s="95"/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</row>
    <row r="88" spans="4:32">
      <c r="D88" s="95"/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</row>
    <row r="89" spans="4:32">
      <c r="D89" s="95"/>
      <c r="E89" s="95"/>
      <c r="F89" s="95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</row>
    <row r="90" spans="4:32">
      <c r="D90" s="95"/>
      <c r="E90" s="95"/>
      <c r="F90" s="95"/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</row>
    <row r="91" spans="4:32">
      <c r="D91" s="95"/>
      <c r="E91" s="95"/>
      <c r="F91" s="95"/>
      <c r="G91" s="95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</row>
    <row r="92" spans="4:32">
      <c r="D92" s="95"/>
      <c r="E92" s="95"/>
      <c r="F92" s="95"/>
      <c r="G92" s="95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</row>
  </sheetData>
  <printOptions horizontalCentered="1"/>
  <pageMargins left="0.78740157480314965" right="0.78740157480314965" top="0.39370078740157483" bottom="0.39370078740157483" header="0" footer="0"/>
  <pageSetup paperSize="5" scale="6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  <pageSetUpPr fitToPage="1"/>
  </sheetPr>
  <dimension ref="A1:AX93"/>
  <sheetViews>
    <sheetView topLeftCell="A13" zoomScale="90" zoomScaleNormal="90" zoomScaleSheetLayoutView="91" workbookViewId="0">
      <selection activeCell="F31" sqref="F31"/>
    </sheetView>
  </sheetViews>
  <sheetFormatPr baseColWidth="10" defaultColWidth="11.5546875" defaultRowHeight="11.25"/>
  <cols>
    <col min="1" max="1" width="4.77734375" style="66" customWidth="1"/>
    <col min="2" max="2" width="13.88671875" style="73" customWidth="1"/>
    <col min="3" max="3" width="21" style="73" customWidth="1"/>
    <col min="4" max="7" width="9.33203125" style="73" customWidth="1"/>
    <col min="8" max="22" width="9.33203125" style="66" customWidth="1"/>
    <col min="23" max="16384" width="11.5546875" style="66"/>
  </cols>
  <sheetData>
    <row r="1" spans="1:50" ht="20.100000000000001" customHeight="1"/>
    <row r="2" spans="1:50" ht="18" customHeight="1"/>
    <row r="3" spans="1:50" ht="18" customHeight="1"/>
    <row r="4" spans="1:50" ht="18" customHeight="1">
      <c r="B4" s="65" t="s">
        <v>389</v>
      </c>
      <c r="C4" s="36"/>
      <c r="D4" s="36"/>
      <c r="E4" s="36"/>
      <c r="F4" s="36"/>
      <c r="G4" s="36"/>
    </row>
    <row r="5" spans="1:50" ht="18" customHeight="1">
      <c r="B5" s="67" t="s">
        <v>169</v>
      </c>
      <c r="C5" s="38"/>
      <c r="D5" s="38"/>
      <c r="E5" s="38"/>
      <c r="F5" s="38"/>
      <c r="G5" s="38"/>
    </row>
    <row r="6" spans="1:50" ht="15.95" customHeight="1">
      <c r="B6" s="307" t="s">
        <v>411</v>
      </c>
      <c r="C6" s="308"/>
      <c r="D6" s="308"/>
      <c r="E6" s="308"/>
      <c r="F6" s="308"/>
      <c r="G6" s="308"/>
    </row>
    <row r="7" spans="1:50" ht="9.9499999999999993" customHeight="1" thickBot="1">
      <c r="B7" s="68"/>
      <c r="C7" s="68"/>
      <c r="D7" s="68"/>
      <c r="E7" s="68"/>
      <c r="F7" s="68"/>
      <c r="G7" s="68"/>
    </row>
    <row r="8" spans="1:50" s="72" customFormat="1" ht="30" customHeight="1" thickBot="1">
      <c r="B8" s="69" t="s">
        <v>170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50" ht="15.95" customHeight="1">
      <c r="D9" s="74"/>
      <c r="E9" s="74"/>
      <c r="F9" s="74"/>
      <c r="G9" s="74"/>
      <c r="H9" s="74"/>
      <c r="I9" s="75"/>
      <c r="J9" s="75"/>
    </row>
    <row r="10" spans="1:50" s="72" customFormat="1" ht="15.95" customHeight="1">
      <c r="B10" s="76" t="s">
        <v>171</v>
      </c>
      <c r="C10" s="77"/>
      <c r="D10" s="78"/>
      <c r="E10" s="78"/>
      <c r="F10" s="78"/>
      <c r="G10" s="78"/>
      <c r="H10" s="78"/>
      <c r="I10" s="79"/>
      <c r="J10" s="79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1:50" ht="15.95" customHeight="1">
      <c r="A11" s="72"/>
      <c r="B11" s="82" t="s">
        <v>172</v>
      </c>
      <c r="C11" s="83"/>
      <c r="D11" s="84">
        <v>3712.7862368699998</v>
      </c>
      <c r="E11" s="84">
        <v>4218.955489670001</v>
      </c>
      <c r="F11" s="84">
        <v>6576.9918213000001</v>
      </c>
      <c r="G11" s="84">
        <v>9912.9868262999989</v>
      </c>
      <c r="H11" s="84">
        <v>16514.83744883</v>
      </c>
      <c r="I11" s="84">
        <v>12874.81</v>
      </c>
      <c r="J11" s="84">
        <v>15498.768905349998</v>
      </c>
      <c r="K11" s="84">
        <v>12113.846677439999</v>
      </c>
      <c r="L11" s="84">
        <v>14980.3117853</v>
      </c>
      <c r="M11" s="84">
        <v>22712.700448280004</v>
      </c>
      <c r="N11" s="84">
        <v>32425.242275640001</v>
      </c>
      <c r="O11" s="84">
        <v>40430.682737929463</v>
      </c>
      <c r="P11" s="84">
        <v>92488.033539200987</v>
      </c>
      <c r="Q11" s="84">
        <v>4944.3247684922771</v>
      </c>
      <c r="R11" s="84">
        <v>4415.9367954215704</v>
      </c>
      <c r="S11" s="84">
        <v>3977.2287003088022</v>
      </c>
      <c r="T11" s="84">
        <v>18403.132914926959</v>
      </c>
      <c r="U11" s="84">
        <v>42095.756650815718</v>
      </c>
      <c r="V11" s="84">
        <v>29439.104097092426</v>
      </c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</row>
    <row r="12" spans="1:50" ht="15.95" customHeight="1">
      <c r="A12" s="72"/>
      <c r="B12" s="82" t="s">
        <v>173</v>
      </c>
      <c r="D12" s="84">
        <v>239.03474073000001</v>
      </c>
      <c r="E12" s="84">
        <v>170.02263271000001</v>
      </c>
      <c r="F12" s="84">
        <v>132.45212084999997</v>
      </c>
      <c r="G12" s="84">
        <v>54.587727269999995</v>
      </c>
      <c r="H12" s="84">
        <v>50.166324129999992</v>
      </c>
      <c r="I12" s="84">
        <v>64.56</v>
      </c>
      <c r="J12" s="84">
        <v>290.59167673000002</v>
      </c>
      <c r="K12" s="84">
        <v>447.82509011999997</v>
      </c>
      <c r="L12" s="84">
        <v>419.15013958999998</v>
      </c>
      <c r="M12" s="84">
        <v>369.95956691999999</v>
      </c>
      <c r="N12" s="84">
        <v>435.89947759</v>
      </c>
      <c r="O12" s="84">
        <v>201.48706048350499</v>
      </c>
      <c r="P12" s="84">
        <v>287.60562704806307</v>
      </c>
      <c r="Q12" s="84">
        <v>143.49363135715291</v>
      </c>
      <c r="R12" s="84">
        <v>902.2843311059421</v>
      </c>
      <c r="S12" s="84">
        <v>1969.4127977569892</v>
      </c>
      <c r="T12" s="84">
        <v>1144.9333387748759</v>
      </c>
      <c r="U12" s="84">
        <v>794.11638033733539</v>
      </c>
      <c r="V12" s="84">
        <v>221.04499010000001</v>
      </c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</row>
    <row r="13" spans="1:50" ht="15.95" customHeight="1">
      <c r="A13" s="92"/>
      <c r="B13" s="87" t="s">
        <v>174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5"/>
      <c r="S13" s="85"/>
      <c r="T13" s="85"/>
      <c r="U13" s="84"/>
      <c r="V13" s="84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</row>
    <row r="14" spans="1:50" ht="15.95" customHeight="1">
      <c r="A14" s="92"/>
      <c r="B14" s="87" t="s">
        <v>175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86"/>
      <c r="P14" s="86"/>
      <c r="Q14" s="86"/>
      <c r="R14" s="85"/>
      <c r="S14" s="85"/>
      <c r="T14" s="85"/>
      <c r="U14" s="84"/>
      <c r="V14" s="84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</row>
    <row r="15" spans="1:50" ht="15.95" customHeight="1">
      <c r="A15" s="92"/>
      <c r="B15" s="82" t="s">
        <v>172</v>
      </c>
      <c r="D15" s="74">
        <v>69.174404999999993</v>
      </c>
      <c r="E15" s="74">
        <v>0</v>
      </c>
      <c r="F15" s="74">
        <v>0</v>
      </c>
      <c r="G15" s="74">
        <v>274.91795000000002</v>
      </c>
      <c r="H15" s="74">
        <v>599.09069999999997</v>
      </c>
      <c r="I15" s="74">
        <v>0</v>
      </c>
      <c r="J15" s="74">
        <v>0</v>
      </c>
      <c r="K15" s="74">
        <v>8.9522807899999997</v>
      </c>
      <c r="L15" s="74">
        <v>39.972663750000002</v>
      </c>
      <c r="M15" s="74">
        <v>44.461029340000003</v>
      </c>
      <c r="N15" s="74">
        <v>96.532248319999994</v>
      </c>
      <c r="O15" s="86">
        <v>76.215620299999998</v>
      </c>
      <c r="P15" s="86">
        <v>7.0537000000000001</v>
      </c>
      <c r="Q15" s="86">
        <v>18.669</v>
      </c>
      <c r="R15" s="85">
        <v>0</v>
      </c>
      <c r="S15" s="85">
        <v>0</v>
      </c>
      <c r="T15" s="85">
        <v>0</v>
      </c>
      <c r="U15" s="84">
        <v>225.14996886</v>
      </c>
      <c r="V15" s="84">
        <v>0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</row>
    <row r="16" spans="1:50" ht="15.95" customHeight="1">
      <c r="A16" s="92"/>
      <c r="B16" s="82" t="s">
        <v>173</v>
      </c>
      <c r="D16" s="74">
        <v>1.7228999999999999</v>
      </c>
      <c r="E16" s="74">
        <v>2.6580000000000004</v>
      </c>
      <c r="F16" s="74">
        <v>1.996</v>
      </c>
      <c r="G16" s="74">
        <v>1.665</v>
      </c>
      <c r="H16" s="74">
        <v>2.7640000000000002</v>
      </c>
      <c r="I16" s="74">
        <v>15.481999999999999</v>
      </c>
      <c r="J16" s="74">
        <v>29.3</v>
      </c>
      <c r="K16" s="74">
        <v>46.106000000000002</v>
      </c>
      <c r="L16" s="74">
        <v>61.245999999999995</v>
      </c>
      <c r="M16" s="74">
        <v>47.182000000000002</v>
      </c>
      <c r="N16" s="74">
        <v>47.658999999999999</v>
      </c>
      <c r="O16" s="86">
        <v>57.544629977740115</v>
      </c>
      <c r="P16" s="86">
        <v>33.591302036598798</v>
      </c>
      <c r="Q16" s="86">
        <v>30.781604894770272</v>
      </c>
      <c r="R16" s="85">
        <v>48.153129345442409</v>
      </c>
      <c r="S16" s="85">
        <v>40.209059132921325</v>
      </c>
      <c r="T16" s="85">
        <v>26.643952711307424</v>
      </c>
      <c r="U16" s="84">
        <v>21.689476531183637</v>
      </c>
      <c r="V16" s="84">
        <v>27.686</v>
      </c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</row>
    <row r="17" spans="1:50" ht="15.95" customHeight="1">
      <c r="A17" s="72"/>
      <c r="B17" s="87" t="s">
        <v>176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86"/>
      <c r="P17" s="86"/>
      <c r="Q17" s="86"/>
      <c r="R17" s="85"/>
      <c r="S17" s="85"/>
      <c r="T17" s="85"/>
      <c r="U17" s="84"/>
      <c r="V17" s="84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</row>
    <row r="18" spans="1:50" ht="15.95" customHeight="1">
      <c r="A18" s="92"/>
      <c r="B18" s="82" t="s">
        <v>172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11.2317</v>
      </c>
      <c r="J18" s="74">
        <v>0</v>
      </c>
      <c r="K18" s="74">
        <v>0</v>
      </c>
      <c r="L18" s="74">
        <v>917.52059999999994</v>
      </c>
      <c r="M18" s="74">
        <v>44.657470000000004</v>
      </c>
      <c r="N18" s="74">
        <v>0</v>
      </c>
      <c r="O18" s="86">
        <v>12.865937600000001</v>
      </c>
      <c r="P18" s="86">
        <v>1.998</v>
      </c>
      <c r="Q18" s="86">
        <v>0</v>
      </c>
      <c r="R18" s="85">
        <v>0</v>
      </c>
      <c r="S18" s="85">
        <v>0</v>
      </c>
      <c r="T18" s="85">
        <v>21.716000000000001</v>
      </c>
      <c r="U18" s="84">
        <v>30.82884696</v>
      </c>
      <c r="V18" s="84">
        <v>0</v>
      </c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</row>
    <row r="19" spans="1:50" ht="15.95" customHeight="1">
      <c r="A19" s="92"/>
      <c r="B19" s="82" t="s">
        <v>173</v>
      </c>
      <c r="D19" s="74">
        <v>0</v>
      </c>
      <c r="E19" s="74">
        <v>0</v>
      </c>
      <c r="F19" s="74">
        <v>3.7000000000000005E-2</v>
      </c>
      <c r="G19" s="74">
        <v>0.25</v>
      </c>
      <c r="H19" s="74">
        <v>0</v>
      </c>
      <c r="I19" s="74">
        <v>0.03</v>
      </c>
      <c r="J19" s="74">
        <v>2.72958021</v>
      </c>
      <c r="K19" s="74">
        <v>6.5045559999999991</v>
      </c>
      <c r="L19" s="74">
        <v>4.0947609400000005</v>
      </c>
      <c r="M19" s="74">
        <v>5.0564988199999998</v>
      </c>
      <c r="N19" s="74">
        <v>3.8305233999999997</v>
      </c>
      <c r="O19" s="86">
        <v>2.12165794281945</v>
      </c>
      <c r="P19" s="86">
        <v>3.2376779514502436</v>
      </c>
      <c r="Q19" s="86">
        <v>0.83610451264204311</v>
      </c>
      <c r="R19" s="85">
        <v>0.99025436245489951</v>
      </c>
      <c r="S19" s="85">
        <v>0.78977530716172128</v>
      </c>
      <c r="T19" s="85">
        <v>0.67365514870328747</v>
      </c>
      <c r="U19" s="84">
        <v>0.4212518316784547</v>
      </c>
      <c r="V19" s="84">
        <v>1.1061845200000002</v>
      </c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</row>
    <row r="20" spans="1:50" ht="15.95" customHeight="1">
      <c r="A20" s="92"/>
      <c r="B20" s="87" t="s">
        <v>177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86"/>
      <c r="P20" s="86"/>
      <c r="Q20" s="86"/>
      <c r="R20" s="85"/>
      <c r="S20" s="85"/>
      <c r="T20" s="85"/>
      <c r="U20" s="84"/>
      <c r="V20" s="84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</row>
    <row r="21" spans="1:50" ht="15.95" customHeight="1">
      <c r="A21" s="92"/>
      <c r="B21" s="82" t="s">
        <v>172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86">
        <v>0</v>
      </c>
      <c r="P21" s="86">
        <v>0</v>
      </c>
      <c r="Q21" s="86">
        <v>0</v>
      </c>
      <c r="R21" s="85">
        <v>0</v>
      </c>
      <c r="S21" s="85">
        <v>0</v>
      </c>
      <c r="T21" s="85">
        <v>0</v>
      </c>
      <c r="U21" s="84">
        <v>0</v>
      </c>
      <c r="V21" s="84">
        <v>0</v>
      </c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</row>
    <row r="22" spans="1:50" ht="15.95" customHeight="1">
      <c r="A22" s="92"/>
      <c r="B22" s="82" t="s">
        <v>173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0.68816929999999998</v>
      </c>
      <c r="M22" s="74">
        <v>1.1163383100000002</v>
      </c>
      <c r="N22" s="74">
        <v>3.3146155300000002</v>
      </c>
      <c r="O22" s="86">
        <v>5.3688360046362753</v>
      </c>
      <c r="P22" s="86">
        <v>2.7539002540429554</v>
      </c>
      <c r="Q22" s="86">
        <v>1.2742902992370391</v>
      </c>
      <c r="R22" s="85">
        <v>1.8299613978866696</v>
      </c>
      <c r="S22" s="85">
        <v>1.5103310926205666</v>
      </c>
      <c r="T22" s="85">
        <v>2.0243180440550304</v>
      </c>
      <c r="U22" s="84">
        <v>3.1811281604252102</v>
      </c>
      <c r="V22" s="84">
        <v>4.0883737100000008</v>
      </c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</row>
    <row r="23" spans="1:50" ht="15.95" customHeight="1">
      <c r="A23" s="92"/>
      <c r="B23" s="87" t="s">
        <v>178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86"/>
      <c r="P23" s="86"/>
      <c r="Q23" s="86"/>
      <c r="R23" s="85"/>
      <c r="S23" s="85"/>
      <c r="T23" s="85"/>
      <c r="U23" s="84"/>
      <c r="V23" s="84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</row>
    <row r="24" spans="1:50" ht="15.95" customHeight="1">
      <c r="B24" s="82" t="s">
        <v>172</v>
      </c>
      <c r="C24" s="83"/>
      <c r="D24" s="74">
        <v>0</v>
      </c>
      <c r="E24" s="74">
        <v>0.24149694999999999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86">
        <v>0</v>
      </c>
      <c r="P24" s="86">
        <v>0</v>
      </c>
      <c r="Q24" s="86">
        <v>0</v>
      </c>
      <c r="R24" s="85">
        <v>0</v>
      </c>
      <c r="S24" s="85">
        <v>0</v>
      </c>
      <c r="T24" s="85" t="s">
        <v>72</v>
      </c>
      <c r="U24" s="84">
        <v>0</v>
      </c>
      <c r="V24" s="84">
        <v>0</v>
      </c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</row>
    <row r="25" spans="1:50" ht="15.95" customHeight="1">
      <c r="B25" s="82" t="s">
        <v>173</v>
      </c>
      <c r="D25" s="74">
        <v>0.36685672999999996</v>
      </c>
      <c r="E25" s="74">
        <v>9.5855490000000002E-2</v>
      </c>
      <c r="F25" s="74">
        <v>0.15834444</v>
      </c>
      <c r="G25" s="74">
        <v>0.12289345</v>
      </c>
      <c r="H25" s="74">
        <v>0</v>
      </c>
      <c r="I25" s="74">
        <v>8.7312920000000002E-2</v>
      </c>
      <c r="J25" s="74">
        <v>1.3280472699999999</v>
      </c>
      <c r="K25" s="74">
        <v>2.0992664200000002</v>
      </c>
      <c r="L25" s="74">
        <v>0.74822089000000003</v>
      </c>
      <c r="M25" s="74">
        <v>0.33169041999999999</v>
      </c>
      <c r="N25" s="74">
        <v>0.83306680999999994</v>
      </c>
      <c r="O25" s="86">
        <v>1.1203611235002993</v>
      </c>
      <c r="P25" s="86">
        <v>12.160073904874302</v>
      </c>
      <c r="Q25" s="86">
        <v>0</v>
      </c>
      <c r="R25" s="85">
        <v>5.0089701425670673E-2</v>
      </c>
      <c r="S25" s="85">
        <v>1.4692877443971395</v>
      </c>
      <c r="T25" s="85">
        <v>0.52709220628609776</v>
      </c>
      <c r="U25" s="84">
        <v>0.25833591701016462</v>
      </c>
      <c r="V25" s="84">
        <v>0.23608336999999996</v>
      </c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</row>
    <row r="26" spans="1:50" ht="15.95" customHeight="1">
      <c r="B26" s="87" t="s">
        <v>179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86"/>
      <c r="P26" s="86"/>
      <c r="Q26" s="86"/>
      <c r="R26" s="85"/>
      <c r="S26" s="85"/>
      <c r="T26" s="85"/>
      <c r="U26" s="84"/>
      <c r="V26" s="84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</row>
    <row r="27" spans="1:50" ht="15.95" customHeight="1">
      <c r="B27" s="82" t="s">
        <v>180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86">
        <v>0</v>
      </c>
      <c r="P27" s="86">
        <v>0</v>
      </c>
      <c r="Q27" s="86">
        <v>0</v>
      </c>
      <c r="R27" s="85">
        <v>0</v>
      </c>
      <c r="S27" s="85">
        <v>0</v>
      </c>
      <c r="T27" s="85">
        <v>0</v>
      </c>
      <c r="U27" s="84">
        <v>0</v>
      </c>
      <c r="V27" s="84">
        <v>0</v>
      </c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</row>
    <row r="28" spans="1:50" ht="15.95" customHeight="1">
      <c r="B28" s="82" t="s">
        <v>181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7.8422671000000008</v>
      </c>
      <c r="L28" s="74">
        <v>3.6102540200000002</v>
      </c>
      <c r="M28" s="74">
        <v>3.9470855900000004</v>
      </c>
      <c r="N28" s="74">
        <v>2.0723537300000006</v>
      </c>
      <c r="O28" s="86">
        <v>0.79470067</v>
      </c>
      <c r="P28" s="86">
        <v>0.52995230290164841</v>
      </c>
      <c r="Q28" s="86">
        <v>0.84531815086876738</v>
      </c>
      <c r="R28" s="85">
        <v>1.6195950335285414</v>
      </c>
      <c r="S28" s="85">
        <v>0.96009459383359819</v>
      </c>
      <c r="T28" s="85">
        <v>0.11998185153042931</v>
      </c>
      <c r="U28" s="84">
        <v>0</v>
      </c>
      <c r="V28" s="84">
        <v>0</v>
      </c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</row>
    <row r="29" spans="1:50" ht="15.95" customHeight="1">
      <c r="B29" s="87" t="s">
        <v>182</v>
      </c>
      <c r="C29" s="8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86"/>
      <c r="P29" s="86"/>
      <c r="Q29" s="86"/>
      <c r="R29" s="85"/>
      <c r="S29" s="85"/>
      <c r="T29" s="85"/>
      <c r="U29" s="84"/>
      <c r="V29" s="84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</row>
    <row r="30" spans="1:50" ht="15.95" customHeight="1">
      <c r="B30" s="87" t="s">
        <v>175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86"/>
      <c r="P30" s="86"/>
      <c r="Q30" s="86"/>
      <c r="R30" s="85"/>
      <c r="S30" s="85"/>
      <c r="T30" s="85"/>
      <c r="U30" s="84"/>
      <c r="V30" s="84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</row>
    <row r="31" spans="1:50" ht="15.95" customHeight="1">
      <c r="B31" s="82" t="s">
        <v>172</v>
      </c>
      <c r="D31" s="74">
        <v>0</v>
      </c>
      <c r="E31" s="74">
        <v>450.08781299999998</v>
      </c>
      <c r="F31" s="74">
        <v>1212.0939889999997</v>
      </c>
      <c r="G31" s="84">
        <v>5734.2878839999985</v>
      </c>
      <c r="H31" s="84">
        <v>9464.8500999999997</v>
      </c>
      <c r="I31" s="84">
        <v>6788.4705239999994</v>
      </c>
      <c r="J31" s="84">
        <v>7159.3934999999992</v>
      </c>
      <c r="K31" s="84">
        <v>6755.6989439999988</v>
      </c>
      <c r="L31" s="84">
        <v>9549.7997670000004</v>
      </c>
      <c r="M31" s="84">
        <v>13030.926468500002</v>
      </c>
      <c r="N31" s="84">
        <v>14559.2870673</v>
      </c>
      <c r="O31" s="86">
        <v>21199.914920899999</v>
      </c>
      <c r="P31" s="86">
        <v>79481.089351400005</v>
      </c>
      <c r="Q31" s="86">
        <v>1253.1069625999999</v>
      </c>
      <c r="R31" s="85">
        <v>2638.1436420999999</v>
      </c>
      <c r="S31" s="85">
        <v>2315.6598088000001</v>
      </c>
      <c r="T31" s="85">
        <v>16968.806071200001</v>
      </c>
      <c r="U31" s="84">
        <v>40413.249119999993</v>
      </c>
      <c r="V31" s="84">
        <v>28850.887009999999</v>
      </c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</row>
    <row r="32" spans="1:50" ht="15.95" customHeight="1">
      <c r="B32" s="82" t="s">
        <v>173</v>
      </c>
      <c r="D32" s="74">
        <v>0</v>
      </c>
      <c r="E32" s="74">
        <v>0</v>
      </c>
      <c r="F32" s="74">
        <v>0</v>
      </c>
      <c r="G32" s="84">
        <v>0</v>
      </c>
      <c r="H32" s="84">
        <v>25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6">
        <v>0</v>
      </c>
      <c r="P32" s="86">
        <v>82.708612389714503</v>
      </c>
      <c r="Q32" s="86">
        <v>37.319060704596325</v>
      </c>
      <c r="R32" s="85">
        <v>819.34812757608722</v>
      </c>
      <c r="S32" s="85">
        <v>1867.9575840224204</v>
      </c>
      <c r="T32" s="85">
        <v>1027.646466494858</v>
      </c>
      <c r="U32" s="84">
        <v>582.98677986648602</v>
      </c>
      <c r="V32" s="84">
        <v>25.324000000000002</v>
      </c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</row>
    <row r="33" spans="1:50" ht="15.95" customHeight="1">
      <c r="B33" s="87" t="s">
        <v>176</v>
      </c>
      <c r="D33" s="74"/>
      <c r="E33" s="74"/>
      <c r="F33" s="74"/>
      <c r="G33" s="84"/>
      <c r="H33" s="84"/>
      <c r="I33" s="84"/>
      <c r="J33" s="84"/>
      <c r="K33" s="84"/>
      <c r="L33" s="84"/>
      <c r="M33" s="84"/>
      <c r="N33" s="84"/>
      <c r="O33" s="86"/>
      <c r="P33" s="86"/>
      <c r="Q33" s="86"/>
      <c r="R33" s="85"/>
      <c r="S33" s="85"/>
      <c r="T33" s="85"/>
      <c r="U33" s="84"/>
      <c r="V33" s="84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</row>
    <row r="34" spans="1:50" ht="15.95" customHeight="1">
      <c r="B34" s="82" t="s">
        <v>172</v>
      </c>
      <c r="D34" s="74">
        <v>1360.1830711699999</v>
      </c>
      <c r="E34" s="74">
        <v>1727.6331630700001</v>
      </c>
      <c r="F34" s="74">
        <v>2708.5606312600003</v>
      </c>
      <c r="G34" s="84">
        <v>852.6031547</v>
      </c>
      <c r="H34" s="84">
        <v>3506.9034696000003</v>
      </c>
      <c r="I34" s="84">
        <v>3443.6424056999999</v>
      </c>
      <c r="J34" s="84">
        <v>852.98315597999999</v>
      </c>
      <c r="K34" s="84">
        <v>1744.1619894400001</v>
      </c>
      <c r="L34" s="84">
        <v>2188.1499245300001</v>
      </c>
      <c r="M34" s="84">
        <v>1062.23763831</v>
      </c>
      <c r="N34" s="84">
        <v>2026.0735806299999</v>
      </c>
      <c r="O34" s="86">
        <v>2925.2636960194609</v>
      </c>
      <c r="P34" s="86">
        <v>1144.0275259409771</v>
      </c>
      <c r="Q34" s="86">
        <v>257.17103510227798</v>
      </c>
      <c r="R34" s="85">
        <v>335.27464433157002</v>
      </c>
      <c r="S34" s="85">
        <v>817.04951873880202</v>
      </c>
      <c r="T34" s="85">
        <v>901.12656609695807</v>
      </c>
      <c r="U34" s="84">
        <v>188.592458735722</v>
      </c>
      <c r="V34" s="84">
        <v>88.217087092426993</v>
      </c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</row>
    <row r="35" spans="1:50" ht="15.95" customHeight="1">
      <c r="B35" s="82" t="s">
        <v>173</v>
      </c>
      <c r="D35" s="74">
        <v>0</v>
      </c>
      <c r="E35" s="74">
        <v>0</v>
      </c>
      <c r="F35" s="7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19.600000000000001</v>
      </c>
      <c r="N35" s="84">
        <v>0</v>
      </c>
      <c r="O35" s="86">
        <v>0</v>
      </c>
      <c r="P35" s="86">
        <v>0</v>
      </c>
      <c r="Q35" s="86">
        <v>0</v>
      </c>
      <c r="R35" s="85">
        <v>1.100459386744111</v>
      </c>
      <c r="S35" s="85">
        <v>2.5520057637987348</v>
      </c>
      <c r="T35" s="85">
        <v>22.948289322154061</v>
      </c>
      <c r="U35" s="84">
        <v>40.02588895858657</v>
      </c>
      <c r="V35" s="84">
        <v>15</v>
      </c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</row>
    <row r="36" spans="1:50" ht="15.95" customHeight="1">
      <c r="B36" s="87" t="s">
        <v>177</v>
      </c>
      <c r="D36" s="74"/>
      <c r="E36" s="74"/>
      <c r="F36" s="74"/>
      <c r="G36" s="84"/>
      <c r="H36" s="84"/>
      <c r="I36" s="84"/>
      <c r="J36" s="84"/>
      <c r="K36" s="84"/>
      <c r="L36" s="84"/>
      <c r="M36" s="84"/>
      <c r="N36" s="84"/>
      <c r="O36" s="86"/>
      <c r="P36" s="86"/>
      <c r="Q36" s="86"/>
      <c r="R36" s="85"/>
      <c r="S36" s="85"/>
      <c r="T36" s="85"/>
      <c r="U36" s="84"/>
      <c r="V36" s="84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</row>
    <row r="37" spans="1:50" ht="15.95" customHeight="1">
      <c r="B37" s="82" t="s">
        <v>172</v>
      </c>
      <c r="D37" s="74">
        <v>11.115610969999999</v>
      </c>
      <c r="E37" s="74">
        <v>115</v>
      </c>
      <c r="F37" s="7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6">
        <v>0</v>
      </c>
      <c r="P37" s="86">
        <v>0</v>
      </c>
      <c r="Q37" s="86">
        <v>0</v>
      </c>
      <c r="R37" s="85">
        <v>0</v>
      </c>
      <c r="S37" s="85">
        <v>0</v>
      </c>
      <c r="T37" s="85">
        <v>0</v>
      </c>
      <c r="U37" s="84">
        <v>0</v>
      </c>
      <c r="V37" s="84">
        <v>0</v>
      </c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</row>
    <row r="38" spans="1:50" ht="15.95" customHeight="1">
      <c r="B38" s="82" t="s">
        <v>173</v>
      </c>
      <c r="D38" s="74">
        <v>49.758440340000014</v>
      </c>
      <c r="E38" s="74">
        <v>4.4271711600000003</v>
      </c>
      <c r="F38" s="74">
        <v>5.6392993800000006</v>
      </c>
      <c r="G38" s="84">
        <v>2.1490379100000001</v>
      </c>
      <c r="H38" s="84">
        <v>0.42324379000000001</v>
      </c>
      <c r="I38" s="84">
        <v>1.4692076999999999</v>
      </c>
      <c r="J38" s="84">
        <v>0</v>
      </c>
      <c r="K38" s="84">
        <v>0.1031236</v>
      </c>
      <c r="L38" s="84">
        <v>0</v>
      </c>
      <c r="M38" s="84">
        <v>0</v>
      </c>
      <c r="N38" s="84">
        <v>0</v>
      </c>
      <c r="O38" s="86">
        <v>0</v>
      </c>
      <c r="P38" s="86">
        <v>0</v>
      </c>
      <c r="Q38" s="86">
        <v>0</v>
      </c>
      <c r="R38" s="85">
        <v>0</v>
      </c>
      <c r="S38" s="85">
        <v>0</v>
      </c>
      <c r="T38" s="85">
        <v>0</v>
      </c>
      <c r="U38" s="84">
        <v>0</v>
      </c>
      <c r="V38" s="84">
        <v>0</v>
      </c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</row>
    <row r="39" spans="1:50" ht="15.95" customHeight="1">
      <c r="B39" s="87" t="s">
        <v>178</v>
      </c>
      <c r="D39" s="74"/>
      <c r="E39" s="74"/>
      <c r="F39" s="74"/>
      <c r="G39" s="84"/>
      <c r="H39" s="84"/>
      <c r="I39" s="84"/>
      <c r="J39" s="84"/>
      <c r="K39" s="84"/>
      <c r="L39" s="84"/>
      <c r="M39" s="84"/>
      <c r="N39" s="84"/>
      <c r="O39" s="86"/>
      <c r="P39" s="86"/>
      <c r="Q39" s="86"/>
      <c r="R39" s="85"/>
      <c r="S39" s="85"/>
      <c r="T39" s="85"/>
      <c r="U39" s="84"/>
      <c r="V39" s="84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</row>
    <row r="40" spans="1:50" ht="15.95" customHeight="1">
      <c r="B40" s="82" t="s">
        <v>172</v>
      </c>
      <c r="D40" s="74">
        <v>2272.3131497299996</v>
      </c>
      <c r="E40" s="74">
        <v>1925.9930166500003</v>
      </c>
      <c r="F40" s="74">
        <v>2656.3372010400003</v>
      </c>
      <c r="G40" s="84">
        <v>3051.1778376000002</v>
      </c>
      <c r="H40" s="84">
        <v>2943.9931792299999</v>
      </c>
      <c r="I40" s="84">
        <v>2631.49118112</v>
      </c>
      <c r="J40" s="84">
        <v>7486.3922493699993</v>
      </c>
      <c r="K40" s="84">
        <v>3605.0334632100003</v>
      </c>
      <c r="L40" s="84">
        <v>2284.8688300200001</v>
      </c>
      <c r="M40" s="84">
        <v>8530.4178421300003</v>
      </c>
      <c r="N40" s="84">
        <v>15743.349379390002</v>
      </c>
      <c r="O40" s="86">
        <v>16216.422563110002</v>
      </c>
      <c r="P40" s="86">
        <v>11853.864961859999</v>
      </c>
      <c r="Q40" s="86">
        <v>3415.3777707899994</v>
      </c>
      <c r="R40" s="85">
        <v>1442.5185089900001</v>
      </c>
      <c r="S40" s="85">
        <v>844.51937277000002</v>
      </c>
      <c r="T40" s="85">
        <v>511.48427763000007</v>
      </c>
      <c r="U40" s="84">
        <v>1237.9362562599999</v>
      </c>
      <c r="V40" s="84">
        <v>500</v>
      </c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</row>
    <row r="41" spans="1:50" ht="15.95" customHeight="1">
      <c r="B41" s="82" t="s">
        <v>173</v>
      </c>
      <c r="D41" s="74">
        <v>187.18654365999998</v>
      </c>
      <c r="E41" s="74">
        <v>162.84160606</v>
      </c>
      <c r="F41" s="74">
        <v>124.62147702999998</v>
      </c>
      <c r="G41" s="84">
        <v>50.400795909999992</v>
      </c>
      <c r="H41" s="84">
        <v>21.979080339999996</v>
      </c>
      <c r="I41" s="84">
        <v>47.465611030000005</v>
      </c>
      <c r="J41" s="84">
        <v>257.23404925</v>
      </c>
      <c r="K41" s="84">
        <v>385.16987699999999</v>
      </c>
      <c r="L41" s="84">
        <v>348.76273443999997</v>
      </c>
      <c r="M41" s="84">
        <v>287.42783272999998</v>
      </c>
      <c r="N41" s="84">
        <v>378.18991812000002</v>
      </c>
      <c r="O41" s="86">
        <v>134.53687476480883</v>
      </c>
      <c r="P41" s="86">
        <v>152.62410820848058</v>
      </c>
      <c r="Q41" s="86">
        <v>72.437252795038461</v>
      </c>
      <c r="R41" s="85">
        <v>29.192714302372668</v>
      </c>
      <c r="S41" s="85">
        <v>53.964660099835875</v>
      </c>
      <c r="T41" s="85">
        <v>64.34958299598199</v>
      </c>
      <c r="U41" s="84">
        <v>145.55351907196533</v>
      </c>
      <c r="V41" s="84">
        <v>147.60434849999999</v>
      </c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</row>
    <row r="42" spans="1:50" ht="15.95" customHeight="1">
      <c r="B42" s="87" t="s">
        <v>179</v>
      </c>
      <c r="D42" s="74"/>
      <c r="E42" s="74"/>
      <c r="F42" s="74"/>
      <c r="G42" s="84"/>
      <c r="H42" s="84"/>
      <c r="I42" s="84"/>
      <c r="J42" s="84"/>
      <c r="K42" s="84"/>
      <c r="L42" s="84"/>
      <c r="M42" s="84"/>
      <c r="N42" s="84"/>
      <c r="O42" s="86"/>
      <c r="P42" s="86"/>
      <c r="Q42" s="86"/>
      <c r="R42" s="85"/>
      <c r="S42" s="85"/>
      <c r="T42" s="85"/>
      <c r="U42" s="84"/>
      <c r="V42" s="84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</row>
    <row r="43" spans="1:50" ht="15.95" customHeight="1">
      <c r="B43" s="82" t="s">
        <v>180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6">
        <v>0</v>
      </c>
      <c r="P43" s="86">
        <v>0</v>
      </c>
      <c r="Q43" s="86">
        <v>0</v>
      </c>
      <c r="R43" s="85">
        <v>0</v>
      </c>
      <c r="S43" s="85">
        <v>0</v>
      </c>
      <c r="T43" s="85" t="s">
        <v>72</v>
      </c>
      <c r="U43" s="84">
        <v>0</v>
      </c>
      <c r="V43" s="84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</row>
    <row r="44" spans="1:50" ht="15.95" customHeight="1">
      <c r="B44" s="82" t="s">
        <v>181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5.2981210499999998</v>
      </c>
      <c r="N44" s="84">
        <v>0</v>
      </c>
      <c r="O44" s="86">
        <v>0</v>
      </c>
      <c r="P44" s="86">
        <v>0</v>
      </c>
      <c r="Q44" s="86">
        <v>0</v>
      </c>
      <c r="R44" s="85">
        <v>0</v>
      </c>
      <c r="S44" s="85">
        <v>0</v>
      </c>
      <c r="T44" s="85" t="s">
        <v>72</v>
      </c>
      <c r="U44" s="84">
        <v>0</v>
      </c>
      <c r="V44" s="84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</row>
    <row r="45" spans="1:50" s="92" customFormat="1" ht="10.5" customHeight="1" thickBot="1">
      <c r="A45" s="66"/>
      <c r="B45" s="88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</row>
    <row r="46" spans="1:50" s="92" customFormat="1" ht="6" customHeight="1">
      <c r="A46" s="66"/>
      <c r="B46" s="169"/>
      <c r="C46" s="169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</row>
    <row r="47" spans="1:50" ht="18" customHeight="1">
      <c r="B47" s="112" t="s">
        <v>183</v>
      </c>
      <c r="C47" s="111" t="s">
        <v>388</v>
      </c>
      <c r="D47" s="94"/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</row>
    <row r="48" spans="1:50" ht="12.95" customHeight="1">
      <c r="B48" s="112"/>
      <c r="C48" s="111"/>
      <c r="D48" s="94"/>
      <c r="E48" s="94"/>
      <c r="F48" s="94"/>
      <c r="G48" s="9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</row>
    <row r="49" spans="4:50" ht="12.95" customHeight="1">
      <c r="D49" s="94"/>
      <c r="E49" s="94"/>
      <c r="F49" s="94"/>
      <c r="G49" s="9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</row>
    <row r="50" spans="4:50" ht="18" customHeight="1">
      <c r="D50" s="94"/>
      <c r="E50" s="94"/>
      <c r="F50" s="94"/>
      <c r="G50" s="94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</row>
    <row r="51" spans="4:50" ht="18" customHeight="1">
      <c r="D51" s="94"/>
      <c r="E51" s="94"/>
      <c r="F51" s="94"/>
      <c r="G51" s="9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</row>
    <row r="52" spans="4:50">
      <c r="D52" s="94"/>
      <c r="E52" s="94"/>
      <c r="F52" s="94"/>
      <c r="G52" s="9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</row>
    <row r="53" spans="4:50">
      <c r="D53" s="94"/>
      <c r="E53" s="94"/>
      <c r="F53" s="94"/>
      <c r="G53" s="9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</row>
    <row r="54" spans="4:50">
      <c r="D54" s="94"/>
      <c r="E54" s="94"/>
      <c r="F54" s="94"/>
      <c r="G54" s="9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</row>
    <row r="55" spans="4:50">
      <c r="D55" s="94"/>
      <c r="E55" s="94"/>
      <c r="F55" s="94"/>
      <c r="G55" s="9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</row>
    <row r="56" spans="4:50">
      <c r="D56" s="94"/>
      <c r="E56" s="94"/>
      <c r="F56" s="94"/>
      <c r="G56" s="9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</row>
    <row r="57" spans="4:50">
      <c r="D57" s="94"/>
      <c r="E57" s="94"/>
      <c r="F57" s="94"/>
      <c r="G57" s="9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</row>
    <row r="58" spans="4:50">
      <c r="D58" s="94"/>
      <c r="E58" s="94"/>
      <c r="F58" s="94"/>
      <c r="G58" s="9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</row>
    <row r="59" spans="4:50">
      <c r="D59" s="94"/>
      <c r="E59" s="94"/>
      <c r="F59" s="94"/>
      <c r="G59" s="94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</row>
    <row r="60" spans="4:50">
      <c r="D60" s="94"/>
      <c r="E60" s="94"/>
      <c r="F60" s="94"/>
      <c r="G60" s="9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</row>
    <row r="61" spans="4:50">
      <c r="D61" s="94"/>
      <c r="E61" s="94"/>
      <c r="F61" s="94"/>
      <c r="G61" s="9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</row>
    <row r="62" spans="4:50">
      <c r="D62" s="94"/>
      <c r="E62" s="94"/>
      <c r="F62" s="94"/>
      <c r="G62" s="9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</row>
    <row r="63" spans="4:50">
      <c r="D63" s="94"/>
      <c r="E63" s="94"/>
      <c r="F63" s="94"/>
      <c r="G63" s="94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</row>
    <row r="64" spans="4:50">
      <c r="D64" s="94"/>
      <c r="E64" s="94"/>
      <c r="F64" s="94"/>
      <c r="G64" s="9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</row>
    <row r="65" spans="4:50">
      <c r="D65" s="94"/>
      <c r="E65" s="94"/>
      <c r="F65" s="94"/>
      <c r="G65" s="9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</row>
    <row r="66" spans="4:50">
      <c r="D66" s="94"/>
      <c r="E66" s="94"/>
      <c r="F66" s="94"/>
      <c r="G66" s="94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</row>
    <row r="67" spans="4:50">
      <c r="D67" s="94"/>
      <c r="E67" s="94"/>
      <c r="F67" s="94"/>
      <c r="G67" s="9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</row>
    <row r="68" spans="4:50">
      <c r="D68" s="94"/>
      <c r="E68" s="94"/>
      <c r="F68" s="94"/>
      <c r="G68" s="94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</row>
    <row r="69" spans="4:50">
      <c r="D69" s="94"/>
      <c r="E69" s="94"/>
      <c r="F69" s="94"/>
      <c r="G69" s="9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</row>
    <row r="70" spans="4:50">
      <c r="D70" s="94"/>
      <c r="E70" s="94"/>
      <c r="F70" s="94"/>
      <c r="G70" s="94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</row>
    <row r="71" spans="4:50">
      <c r="D71" s="95"/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4:50">
      <c r="D72" s="95"/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</row>
    <row r="73" spans="4:50">
      <c r="D73" s="95"/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</row>
    <row r="74" spans="4:50">
      <c r="D74" s="95"/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</row>
    <row r="75" spans="4:50">
      <c r="D75" s="95"/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</row>
    <row r="76" spans="4:50">
      <c r="D76" s="95"/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</row>
    <row r="77" spans="4:50">
      <c r="D77" s="95"/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</row>
    <row r="78" spans="4:50">
      <c r="D78" s="95"/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</row>
    <row r="79" spans="4:50">
      <c r="D79" s="95"/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</row>
    <row r="80" spans="4:50">
      <c r="D80" s="95"/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4:32">
      <c r="D81" s="95"/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</row>
    <row r="82" spans="4:32">
      <c r="D82" s="95"/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</row>
    <row r="83" spans="4:32">
      <c r="D83" s="95"/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</row>
    <row r="84" spans="4:32">
      <c r="D84" s="95"/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</row>
    <row r="85" spans="4:32">
      <c r="D85" s="95"/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4:32">
      <c r="D86" s="95"/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</row>
    <row r="87" spans="4:32">
      <c r="D87" s="95"/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</row>
    <row r="88" spans="4:32">
      <c r="D88" s="95"/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</row>
    <row r="89" spans="4:32">
      <c r="D89" s="95"/>
      <c r="E89" s="95"/>
      <c r="F89" s="95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</row>
    <row r="90" spans="4:32">
      <c r="D90" s="95"/>
      <c r="E90" s="95"/>
      <c r="F90" s="95"/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</row>
    <row r="91" spans="4:32">
      <c r="D91" s="95"/>
      <c r="E91" s="95"/>
      <c r="F91" s="95"/>
      <c r="G91" s="95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</row>
    <row r="92" spans="4:32">
      <c r="D92" s="95"/>
      <c r="E92" s="95"/>
      <c r="F92" s="95"/>
      <c r="G92" s="95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</row>
    <row r="93" spans="4:32">
      <c r="D93" s="95"/>
      <c r="E93" s="95"/>
      <c r="F93" s="95"/>
      <c r="G93" s="95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</row>
  </sheetData>
  <mergeCells count="1">
    <mergeCell ref="B6:G6"/>
  </mergeCells>
  <printOptions horizontalCentered="1"/>
  <pageMargins left="0.78740157480314965" right="0.78740157480314965" top="0.39370078740157483" bottom="0.39370078740157483" header="0" footer="0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Hoja3">
    <pageSetUpPr fitToPage="1"/>
  </sheetPr>
  <dimension ref="A1:O146"/>
  <sheetViews>
    <sheetView topLeftCell="A9" zoomScale="75" zoomScaleNormal="87" workbookViewId="0">
      <selection activeCell="D32" sqref="D32"/>
    </sheetView>
  </sheetViews>
  <sheetFormatPr baseColWidth="10" defaultColWidth="11.5546875" defaultRowHeight="14.65"/>
  <cols>
    <col min="1" max="1" width="7.5546875" style="30" customWidth="1"/>
    <col min="2" max="2" width="6.109375" style="30" customWidth="1"/>
    <col min="3" max="3" width="9.88671875" style="30" bestFit="1" customWidth="1"/>
    <col min="4" max="4" width="12.88671875" style="30" bestFit="1" customWidth="1"/>
    <col min="5" max="5" width="11.6640625" style="30" bestFit="1" customWidth="1"/>
    <col min="6" max="6" width="10.6640625" style="30" bestFit="1" customWidth="1"/>
    <col min="7" max="7" width="12.44140625" style="30" bestFit="1" customWidth="1"/>
    <col min="8" max="8" width="17" style="30" bestFit="1" customWidth="1"/>
    <col min="9" max="9" width="9.21875" style="30" bestFit="1" customWidth="1"/>
    <col min="10" max="10" width="12" style="30" bestFit="1" customWidth="1"/>
    <col min="11" max="11" width="9.44140625" style="30" bestFit="1" customWidth="1"/>
    <col min="12" max="12" width="10.6640625" style="30" bestFit="1" customWidth="1"/>
    <col min="13" max="13" width="9.21875" style="30" bestFit="1" customWidth="1"/>
    <col min="14" max="14" width="12.5546875" style="30" customWidth="1"/>
    <col min="15" max="15" width="12.77734375" style="30" customWidth="1"/>
    <col min="16" max="16384" width="11.5546875" style="16"/>
  </cols>
  <sheetData>
    <row r="1" spans="1:15" ht="29.25" customHeight="1">
      <c r="A1" s="15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customHeight="1">
      <c r="A2" s="17" t="s">
        <v>28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79" t="s">
        <v>0</v>
      </c>
      <c r="O2" s="279"/>
    </row>
    <row r="3" spans="1:15" ht="14.25" customHeight="1">
      <c r="A3" s="19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15" ht="30.2" customHeight="1">
      <c r="A4" s="280" t="s">
        <v>65</v>
      </c>
      <c r="B4" s="280"/>
      <c r="C4" s="280" t="s">
        <v>1</v>
      </c>
      <c r="D4" s="280" t="s">
        <v>2</v>
      </c>
      <c r="E4" s="280" t="s">
        <v>3</v>
      </c>
      <c r="F4" s="280" t="s">
        <v>4</v>
      </c>
      <c r="G4" s="280" t="s">
        <v>75</v>
      </c>
      <c r="H4" s="280" t="s">
        <v>66</v>
      </c>
      <c r="I4" s="280" t="s">
        <v>76</v>
      </c>
      <c r="J4" s="280" t="s">
        <v>69</v>
      </c>
      <c r="K4" s="280" t="s">
        <v>23</v>
      </c>
      <c r="L4" s="282" t="s">
        <v>77</v>
      </c>
      <c r="M4" s="280" t="s">
        <v>74</v>
      </c>
      <c r="N4" s="280" t="s">
        <v>67</v>
      </c>
      <c r="O4" s="280" t="s">
        <v>29</v>
      </c>
    </row>
    <row r="5" spans="1:15" ht="30.2" customHeight="1">
      <c r="A5" s="283"/>
      <c r="B5" s="283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5" ht="19.5" customHeight="1">
      <c r="A6" s="21"/>
      <c r="B6" s="21"/>
      <c r="C6" s="21"/>
      <c r="D6" s="21"/>
      <c r="E6" s="21"/>
      <c r="F6" s="21"/>
      <c r="G6" s="21"/>
      <c r="H6" s="18"/>
      <c r="I6" s="18"/>
      <c r="J6" s="18"/>
      <c r="K6" s="18"/>
      <c r="L6" s="18"/>
      <c r="M6" s="18"/>
      <c r="N6" s="21"/>
      <c r="O6" s="21"/>
    </row>
    <row r="7" spans="1:15" ht="15" hidden="1" customHeight="1">
      <c r="A7" s="19">
        <v>1994</v>
      </c>
      <c r="B7" s="19"/>
      <c r="C7" s="18">
        <f>+Anual!Q11</f>
        <v>0</v>
      </c>
      <c r="D7" s="18">
        <f>+Anual!R11</f>
        <v>0</v>
      </c>
      <c r="E7" s="18">
        <f>+Anual!S11</f>
        <v>0</v>
      </c>
      <c r="F7" s="18">
        <f>+Anual!T11</f>
        <v>0</v>
      </c>
      <c r="G7" s="18">
        <f>+Anual!V11</f>
        <v>0</v>
      </c>
      <c r="H7" s="18">
        <f>+Anual!I11</f>
        <v>0</v>
      </c>
      <c r="I7" s="18"/>
      <c r="J7" s="18">
        <f>+Anual!K11</f>
        <v>0</v>
      </c>
      <c r="K7" s="18">
        <f>+Anual!O11</f>
        <v>0</v>
      </c>
      <c r="L7" s="18">
        <f>+Anual!P11</f>
        <v>0</v>
      </c>
      <c r="M7" s="18"/>
      <c r="N7" s="18">
        <f>+Anual!Y11</f>
        <v>0</v>
      </c>
      <c r="O7" s="18">
        <f>+Anual!Z11</f>
        <v>0</v>
      </c>
    </row>
    <row r="8" spans="1:15" ht="13.7" customHeight="1">
      <c r="A8" s="18" t="s">
        <v>5</v>
      </c>
      <c r="B8" s="18"/>
      <c r="C8" s="22">
        <f>+Anual!Q12</f>
        <v>533.09726999999998</v>
      </c>
      <c r="D8" s="22">
        <f>+Anual!R12</f>
        <v>662.93820000000005</v>
      </c>
      <c r="E8" s="22">
        <f>+Anual!S12</f>
        <v>783.91850999999997</v>
      </c>
      <c r="F8" s="22">
        <f>+Anual!T12</f>
        <v>373.95292999999998</v>
      </c>
      <c r="G8" s="22">
        <f>+Anual!V12</f>
        <v>435.84151000000003</v>
      </c>
      <c r="H8" s="22">
        <f>+Anual!I12</f>
        <v>27.298200000000001</v>
      </c>
      <c r="I8" s="22">
        <v>0</v>
      </c>
      <c r="J8" s="22">
        <f>+Anual!K12</f>
        <v>33.588200000000001</v>
      </c>
      <c r="K8" s="22">
        <f>+Anual!O12</f>
        <v>0</v>
      </c>
      <c r="L8" s="22">
        <f>+Anual!P12</f>
        <v>0</v>
      </c>
      <c r="M8" s="22"/>
      <c r="N8" s="22">
        <f>+Anual!Y12</f>
        <v>5327.08698</v>
      </c>
      <c r="O8" s="22">
        <f>+Anual!Z12</f>
        <v>8177.7218000000003</v>
      </c>
    </row>
    <row r="9" spans="1:15" ht="13.7" customHeight="1">
      <c r="A9" s="23" t="s">
        <v>18</v>
      </c>
      <c r="B9" s="23"/>
      <c r="C9" s="24">
        <f>+Anual!Q13</f>
        <v>660.09609</v>
      </c>
      <c r="D9" s="24">
        <f>+Anual!R13</f>
        <v>1132.88732</v>
      </c>
      <c r="E9" s="24">
        <f>+Anual!S13</f>
        <v>1266.44515</v>
      </c>
      <c r="F9" s="24">
        <f>+Anual!T13</f>
        <v>564.41213000000005</v>
      </c>
      <c r="G9" s="24">
        <f>+Anual!V13</f>
        <v>839.30879000000004</v>
      </c>
      <c r="H9" s="24">
        <f>+Anual!I13</f>
        <v>109.45926</v>
      </c>
      <c r="I9" s="24">
        <v>0</v>
      </c>
      <c r="J9" s="24">
        <f>+Anual!K13</f>
        <v>143.18967000000001</v>
      </c>
      <c r="K9" s="24">
        <f>+Anual!O13</f>
        <v>0</v>
      </c>
      <c r="L9" s="24">
        <f>+Anual!P13</f>
        <v>0</v>
      </c>
      <c r="M9" s="24"/>
      <c r="N9" s="24">
        <f>+Anual!Y13</f>
        <v>4833.4181600000002</v>
      </c>
      <c r="O9" s="24">
        <f>+Anual!Z13</f>
        <v>9549.2165700000005</v>
      </c>
    </row>
    <row r="10" spans="1:15" ht="13.7" customHeight="1">
      <c r="A10" s="25" t="s">
        <v>22</v>
      </c>
      <c r="B10" s="25"/>
      <c r="C10" s="24">
        <f>+Anual!Q14</f>
        <v>1367.19955</v>
      </c>
      <c r="D10" s="24">
        <f>+Anual!R14</f>
        <v>1802.43724</v>
      </c>
      <c r="E10" s="24">
        <f>+Anual!S14</f>
        <v>1812.2711200000001</v>
      </c>
      <c r="F10" s="24">
        <f>+Anual!T14</f>
        <v>1057.49956</v>
      </c>
      <c r="G10" s="24">
        <f>+Anual!V14</f>
        <v>1608.27187</v>
      </c>
      <c r="H10" s="24">
        <f>+Anual!I14</f>
        <v>410.03971999999999</v>
      </c>
      <c r="I10" s="24">
        <v>0</v>
      </c>
      <c r="J10" s="24">
        <f>+Anual!K14</f>
        <v>210.00695999999999</v>
      </c>
      <c r="K10" s="24">
        <f>+Anual!O14</f>
        <v>0</v>
      </c>
      <c r="L10" s="24">
        <f>+Anual!P14</f>
        <v>0</v>
      </c>
      <c r="M10" s="24"/>
      <c r="N10" s="24">
        <f>+Anual!Y14</f>
        <v>5901.8181999999997</v>
      </c>
      <c r="O10" s="24">
        <f>+Anual!Z14</f>
        <v>14169.54422</v>
      </c>
    </row>
    <row r="11" spans="1:15" ht="13.7" customHeight="1">
      <c r="A11" s="18" t="s">
        <v>19</v>
      </c>
      <c r="B11" s="18"/>
      <c r="C11" s="22">
        <f>+Anual!Q15</f>
        <v>1970</v>
      </c>
      <c r="D11" s="22">
        <f>+Anual!R15</f>
        <v>2033</v>
      </c>
      <c r="E11" s="22">
        <f>+Anual!S15</f>
        <v>1881</v>
      </c>
      <c r="F11" s="22">
        <f>+Anual!T15</f>
        <v>1470</v>
      </c>
      <c r="G11" s="22">
        <f>+Anual!V15</f>
        <v>1846</v>
      </c>
      <c r="H11" s="22">
        <f>+Anual!I15</f>
        <v>653</v>
      </c>
      <c r="I11" s="22">
        <v>0</v>
      </c>
      <c r="J11" s="22">
        <f>+Anual!K15</f>
        <v>242</v>
      </c>
      <c r="K11" s="22">
        <f>+Anual!O15</f>
        <v>0</v>
      </c>
      <c r="L11" s="22">
        <f>+Anual!P15</f>
        <v>0</v>
      </c>
      <c r="M11" s="22"/>
      <c r="N11" s="22">
        <f>+Anual!Y15</f>
        <v>7523</v>
      </c>
      <c r="O11" s="22">
        <f>+Anual!Z15</f>
        <v>17618</v>
      </c>
    </row>
    <row r="12" spans="1:15" ht="13.7" customHeight="1">
      <c r="A12" s="18" t="s">
        <v>20</v>
      </c>
      <c r="B12" s="18"/>
      <c r="C12" s="22">
        <f>+Anual!Q16</f>
        <v>2308.0450000000001</v>
      </c>
      <c r="D12" s="22">
        <f>+Anual!R16</f>
        <v>3149.7</v>
      </c>
      <c r="E12" s="22">
        <f>+Anual!S16</f>
        <v>1952.3</v>
      </c>
      <c r="F12" s="22">
        <f>+Anual!T16</f>
        <v>2104</v>
      </c>
      <c r="G12" s="22">
        <f>+Anual!V16</f>
        <v>2498.4</v>
      </c>
      <c r="H12" s="22">
        <f>+Anual!I16</f>
        <v>829.9</v>
      </c>
      <c r="I12" s="22">
        <v>0</v>
      </c>
      <c r="J12" s="22">
        <f>+Anual!K16</f>
        <v>286.2</v>
      </c>
      <c r="K12" s="22">
        <f>+Anual!O16</f>
        <v>0</v>
      </c>
      <c r="L12" s="22">
        <f>+Anual!P16</f>
        <v>0</v>
      </c>
      <c r="M12" s="22"/>
      <c r="N12" s="22">
        <f>+Anual!Y16</f>
        <v>9393.7450000000008</v>
      </c>
      <c r="O12" s="22">
        <f>+Anual!Z16</f>
        <v>22522.29</v>
      </c>
    </row>
    <row r="13" spans="1:15" ht="15" customHeight="1">
      <c r="A13" s="23" t="s">
        <v>21</v>
      </c>
      <c r="B13" s="23"/>
      <c r="C13" s="24">
        <f>+Anual!Q17</f>
        <v>4429.1019999999999</v>
      </c>
      <c r="D13" s="24">
        <f>+Anual!R17</f>
        <v>3920.3609999999999</v>
      </c>
      <c r="E13" s="24">
        <f>+Anual!S17</f>
        <v>3236.6779999999999</v>
      </c>
      <c r="F13" s="24">
        <f>+Anual!T17</f>
        <v>3846.4960000000001</v>
      </c>
      <c r="G13" s="24">
        <f>+Anual!V17</f>
        <v>2891.4580000000001</v>
      </c>
      <c r="H13" s="24">
        <f>+Anual!I17</f>
        <v>973.91</v>
      </c>
      <c r="I13" s="24">
        <v>0</v>
      </c>
      <c r="J13" s="24">
        <f>+Anual!K17</f>
        <v>257.14600000000002</v>
      </c>
      <c r="K13" s="24">
        <f>+Anual!O17</f>
        <v>118.211</v>
      </c>
      <c r="L13" s="24">
        <f>+Anual!P17</f>
        <v>0</v>
      </c>
      <c r="M13" s="24"/>
      <c r="N13" s="24">
        <f>+Anual!Y17</f>
        <v>4546.3649999999998</v>
      </c>
      <c r="O13" s="24">
        <f>+Anual!Z17</f>
        <v>24219.726999999999</v>
      </c>
    </row>
    <row r="14" spans="1:15" ht="15" customHeight="1">
      <c r="A14" s="23" t="s">
        <v>24</v>
      </c>
      <c r="B14" s="23"/>
      <c r="C14" s="24">
        <f>+Anual!Q18</f>
        <v>7343.4260000000004</v>
      </c>
      <c r="D14" s="24">
        <f>+Anual!R18</f>
        <v>5581.6490000000003</v>
      </c>
      <c r="E14" s="24">
        <f>+Anual!S18</f>
        <v>3996.3919999999998</v>
      </c>
      <c r="F14" s="24">
        <f>+Anual!T18</f>
        <v>4148.1909999999998</v>
      </c>
      <c r="G14" s="24">
        <f>+Anual!V18</f>
        <v>3291.442</v>
      </c>
      <c r="H14" s="24">
        <f>+Anual!I18</f>
        <v>1091.579</v>
      </c>
      <c r="I14" s="24">
        <v>0</v>
      </c>
      <c r="J14" s="24">
        <f>+Anual!K18</f>
        <v>292.85700000000003</v>
      </c>
      <c r="K14" s="24">
        <f>+Anual!O18</f>
        <v>173.97900000000001</v>
      </c>
      <c r="L14" s="24">
        <f>+Anual!P18</f>
        <v>0</v>
      </c>
      <c r="M14" s="24"/>
      <c r="N14" s="24">
        <f>+Anual!Y18</f>
        <v>467.45499999999998</v>
      </c>
      <c r="O14" s="24">
        <f>+Anual!Z18</f>
        <v>26386.97</v>
      </c>
    </row>
    <row r="15" spans="1:15">
      <c r="A15" s="18"/>
      <c r="B15" s="18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6" t="s">
        <v>25</v>
      </c>
      <c r="B16" s="1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>
      <c r="A17" s="26"/>
      <c r="B17" s="18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6.5" customHeight="1">
      <c r="A18" s="18" t="s">
        <v>6</v>
      </c>
      <c r="B18" s="18"/>
      <c r="C18" s="22">
        <f>+Mensual!R98</f>
        <v>7597.9290000000001</v>
      </c>
      <c r="D18" s="22">
        <f>+Mensual!S98</f>
        <v>5561.134</v>
      </c>
      <c r="E18" s="22">
        <f>+Mensual!T98</f>
        <v>4236.7830000000004</v>
      </c>
      <c r="F18" s="22">
        <f>+Mensual!U98</f>
        <v>4133.7830000000004</v>
      </c>
      <c r="G18" s="22">
        <f>+Mensual!W98</f>
        <v>3193.2530000000002</v>
      </c>
      <c r="H18" s="22">
        <f>+Mensual!J98</f>
        <v>1141.3610000000001</v>
      </c>
      <c r="I18" s="22" t="s">
        <v>72</v>
      </c>
      <c r="J18" s="22">
        <f>+Mensual!L98</f>
        <v>296.39400000000001</v>
      </c>
      <c r="K18" s="22">
        <f>+Mensual!P98</f>
        <v>176.91499999999999</v>
      </c>
      <c r="L18" s="22">
        <f>+Mensual!Q98</f>
        <v>0</v>
      </c>
      <c r="M18" s="22"/>
      <c r="N18" s="22">
        <f>+Mensual!Z98</f>
        <v>478.267</v>
      </c>
      <c r="O18" s="22">
        <f>+Mensual!AA98</f>
        <v>26815.819</v>
      </c>
    </row>
    <row r="19" spans="1:15">
      <c r="A19" s="18" t="s">
        <v>7</v>
      </c>
      <c r="B19" s="18"/>
      <c r="C19" s="22">
        <f>+Mensual!R99</f>
        <v>7734.38</v>
      </c>
      <c r="D19" s="22">
        <f>+Mensual!S99</f>
        <v>5801.9809999999998</v>
      </c>
      <c r="E19" s="22">
        <f>+Mensual!T99</f>
        <v>4625.7250000000004</v>
      </c>
      <c r="F19" s="22">
        <f>+Mensual!U99</f>
        <v>4127.933</v>
      </c>
      <c r="G19" s="22">
        <f>+Mensual!W99</f>
        <v>3086.6529999999998</v>
      </c>
      <c r="H19" s="22">
        <f>+Mensual!J99</f>
        <v>1240.4190000000001</v>
      </c>
      <c r="I19" s="22" t="s">
        <v>72</v>
      </c>
      <c r="J19" s="22">
        <f>+Mensual!L99</f>
        <v>302.47399999999999</v>
      </c>
      <c r="K19" s="22">
        <f>+Mensual!P99</f>
        <v>175.304</v>
      </c>
      <c r="L19" s="22">
        <f>+Mensual!Q99</f>
        <v>0</v>
      </c>
      <c r="M19" s="22"/>
      <c r="N19" s="22">
        <f>+Mensual!Z99</f>
        <v>505.56200000000001</v>
      </c>
      <c r="O19" s="22">
        <f>+Mensual!AA99</f>
        <v>27600.431</v>
      </c>
    </row>
    <row r="20" spans="1:15">
      <c r="A20" s="23" t="s">
        <v>8</v>
      </c>
      <c r="B20" s="23"/>
      <c r="C20" s="24">
        <f>+Mensual!R100</f>
        <v>7661.1180000000004</v>
      </c>
      <c r="D20" s="24">
        <f>+Mensual!S100</f>
        <v>5918.1970000000001</v>
      </c>
      <c r="E20" s="24">
        <f>+Mensual!T100</f>
        <v>4739.4170000000004</v>
      </c>
      <c r="F20" s="24">
        <f>+Mensual!U100</f>
        <v>4218.2920000000004</v>
      </c>
      <c r="G20" s="24">
        <f>+Mensual!W100</f>
        <v>3015.1439999999998</v>
      </c>
      <c r="H20" s="24">
        <f>+Mensual!J100</f>
        <v>1192.009</v>
      </c>
      <c r="I20" s="24" t="s">
        <v>72</v>
      </c>
      <c r="J20" s="24">
        <f>+Mensual!L100</f>
        <v>305.46199999999999</v>
      </c>
      <c r="K20" s="24">
        <f>+Mensual!P100</f>
        <v>179.10599999999999</v>
      </c>
      <c r="L20" s="24">
        <f>+Mensual!Q100</f>
        <v>0</v>
      </c>
      <c r="M20" s="24"/>
      <c r="N20" s="24">
        <f>+Mensual!Z100</f>
        <v>508.84100000000001</v>
      </c>
      <c r="O20" s="24">
        <f>+Mensual!AA100</f>
        <v>27737.585999999999</v>
      </c>
    </row>
    <row r="21" spans="1:15">
      <c r="A21" s="23" t="s">
        <v>9</v>
      </c>
      <c r="B21" s="23"/>
      <c r="C21" s="24">
        <f>+Mensual!R101</f>
        <v>7728.433</v>
      </c>
      <c r="D21" s="24">
        <f>+Mensual!S101</f>
        <v>5976.9530000000004</v>
      </c>
      <c r="E21" s="24">
        <f>+Mensual!T101</f>
        <v>4822.1239999999998</v>
      </c>
      <c r="F21" s="24">
        <f>+Mensual!U101</f>
        <v>4303.1049999999996</v>
      </c>
      <c r="G21" s="24">
        <f>+Mensual!W101</f>
        <v>2946.8670000000002</v>
      </c>
      <c r="H21" s="24">
        <f>+Mensual!J101</f>
        <v>1188.588</v>
      </c>
      <c r="I21" s="24" t="s">
        <v>72</v>
      </c>
      <c r="J21" s="24">
        <f>+Mensual!L101</f>
        <v>289.04500000000002</v>
      </c>
      <c r="K21" s="24">
        <f>+Mensual!P101</f>
        <v>180</v>
      </c>
      <c r="L21" s="24">
        <f>+Mensual!Q101</f>
        <v>0</v>
      </c>
      <c r="M21" s="24"/>
      <c r="N21" s="24">
        <f>+Mensual!Z101</f>
        <v>508.63799999999998</v>
      </c>
      <c r="O21" s="24">
        <f>+Mensual!AA101</f>
        <v>27943.753000000001</v>
      </c>
    </row>
    <row r="22" spans="1:15">
      <c r="A22" s="18" t="s">
        <v>10</v>
      </c>
      <c r="B22" s="18"/>
      <c r="C22" s="22">
        <f>+Mensual!R102</f>
        <v>7766.9570000000003</v>
      </c>
      <c r="D22" s="22">
        <f>+Mensual!S102</f>
        <v>6205.1930000000002</v>
      </c>
      <c r="E22" s="22">
        <f>+Mensual!T102</f>
        <v>5001.8890000000001</v>
      </c>
      <c r="F22" s="22">
        <f>+Mensual!U102</f>
        <v>4356.6580000000004</v>
      </c>
      <c r="G22" s="22">
        <f>+Mensual!W102</f>
        <v>3045.982</v>
      </c>
      <c r="H22" s="22">
        <f>+Mensual!J102</f>
        <v>1282.989</v>
      </c>
      <c r="I22" s="22" t="s">
        <v>72</v>
      </c>
      <c r="J22" s="22">
        <f>+Mensual!L102</f>
        <v>279.70999999999998</v>
      </c>
      <c r="K22" s="22">
        <f>+Mensual!P102</f>
        <v>175.995</v>
      </c>
      <c r="L22" s="22">
        <f>+Mensual!Q102</f>
        <v>138</v>
      </c>
      <c r="M22" s="22"/>
      <c r="N22" s="22">
        <f>+Mensual!Z102</f>
        <v>503.24299999999999</v>
      </c>
      <c r="O22" s="22">
        <f>+Mensual!AA102</f>
        <v>28756.616000000002</v>
      </c>
    </row>
    <row r="23" spans="1:15">
      <c r="A23" s="18" t="s">
        <v>11</v>
      </c>
      <c r="B23" s="18"/>
      <c r="C23" s="22">
        <f>+Mensual!R103</f>
        <v>7870.9459999999999</v>
      </c>
      <c r="D23" s="22">
        <f>+Mensual!S103</f>
        <v>6232.8729999999996</v>
      </c>
      <c r="E23" s="22">
        <f>+Mensual!T103</f>
        <v>5020.0190000000002</v>
      </c>
      <c r="F23" s="22">
        <f>+Mensual!U103</f>
        <v>4326.0569999999998</v>
      </c>
      <c r="G23" s="22">
        <f>+Mensual!W103</f>
        <v>2840.2660000000001</v>
      </c>
      <c r="H23" s="22">
        <f>+Mensual!J103</f>
        <v>1203.912</v>
      </c>
      <c r="I23" s="22" t="s">
        <v>72</v>
      </c>
      <c r="J23" s="22">
        <f>+Mensual!L103</f>
        <v>310.41899999999998</v>
      </c>
      <c r="K23" s="22">
        <f>+Mensual!P103</f>
        <v>169.43100000000001</v>
      </c>
      <c r="L23" s="22">
        <f>+Mensual!Q103</f>
        <v>140.79499999999999</v>
      </c>
      <c r="M23" s="22"/>
      <c r="N23" s="22">
        <f>+Mensual!Z103</f>
        <v>508.45699999999999</v>
      </c>
      <c r="O23" s="22">
        <f>+Mensual!AA103</f>
        <v>28623.174999999999</v>
      </c>
    </row>
    <row r="24" spans="1:15">
      <c r="A24" s="23" t="s">
        <v>12</v>
      </c>
      <c r="B24" s="23"/>
      <c r="C24" s="24">
        <f>+Mensual!R104</f>
        <v>8014.3069999999998</v>
      </c>
      <c r="D24" s="24">
        <f>+Mensual!S104</f>
        <v>6170.3850000000002</v>
      </c>
      <c r="E24" s="24">
        <f>+Mensual!T104</f>
        <v>4981.1620000000003</v>
      </c>
      <c r="F24" s="24">
        <f>+Mensual!U104</f>
        <v>4365.3969999999999</v>
      </c>
      <c r="G24" s="24">
        <f>+Mensual!W104</f>
        <v>2764.7020000000002</v>
      </c>
      <c r="H24" s="24">
        <f>+Mensual!J104</f>
        <v>1211.9349999999999</v>
      </c>
      <c r="I24" s="24" t="s">
        <v>72</v>
      </c>
      <c r="J24" s="24">
        <f>+Mensual!L104</f>
        <v>296.30200000000002</v>
      </c>
      <c r="K24" s="24">
        <f>+Mensual!P104</f>
        <v>173.66</v>
      </c>
      <c r="L24" s="24">
        <f>+Mensual!Q104</f>
        <v>141.357</v>
      </c>
      <c r="M24" s="24"/>
      <c r="N24" s="24">
        <f>+Mensual!Z104</f>
        <v>511.274</v>
      </c>
      <c r="O24" s="24">
        <f>+Mensual!AA104</f>
        <v>28630.481</v>
      </c>
    </row>
    <row r="25" spans="1:15">
      <c r="A25" s="23" t="s">
        <v>13</v>
      </c>
      <c r="B25" s="23"/>
      <c r="C25" s="24">
        <f>+Mensual!R105</f>
        <v>8207.866</v>
      </c>
      <c r="D25" s="24">
        <f>+Mensual!S105</f>
        <v>6209.4440000000004</v>
      </c>
      <c r="E25" s="24">
        <f>+Mensual!T105</f>
        <v>5074.6899999999996</v>
      </c>
      <c r="F25" s="24">
        <f>+Mensual!U105</f>
        <v>4464.5230000000001</v>
      </c>
      <c r="G25" s="24">
        <f>+Mensual!W105</f>
        <v>2849.174</v>
      </c>
      <c r="H25" s="24">
        <f>+Mensual!J105</f>
        <v>1234.6369999999999</v>
      </c>
      <c r="I25" s="24" t="s">
        <v>72</v>
      </c>
      <c r="J25" s="24">
        <f>+Mensual!L105</f>
        <v>287.733</v>
      </c>
      <c r="K25" s="24">
        <f>+Mensual!P105</f>
        <v>179.124</v>
      </c>
      <c r="L25" s="24">
        <f>+Mensual!Q105</f>
        <v>147.01499999999999</v>
      </c>
      <c r="M25" s="24"/>
      <c r="N25" s="24">
        <f>+Mensual!Z105</f>
        <v>501.57100000000003</v>
      </c>
      <c r="O25" s="24">
        <f>+Mensual!AA105</f>
        <v>29155.776999999998</v>
      </c>
    </row>
    <row r="26" spans="1:15">
      <c r="A26" s="18" t="s">
        <v>14</v>
      </c>
      <c r="B26" s="18"/>
      <c r="C26" s="22">
        <f>+Mensual!R106</f>
        <v>8171.9610000000002</v>
      </c>
      <c r="D26" s="22">
        <f>+Mensual!S106</f>
        <v>6234.1080000000002</v>
      </c>
      <c r="E26" s="22">
        <f>+Mensual!T106</f>
        <v>5131.3459999999995</v>
      </c>
      <c r="F26" s="22">
        <f>+Mensual!U106</f>
        <v>4376.2039999999997</v>
      </c>
      <c r="G26" s="22">
        <f>+Mensual!W106</f>
        <v>2858.6590000000001</v>
      </c>
      <c r="H26" s="22">
        <f>+Mensual!J106</f>
        <v>1185.2139999999999</v>
      </c>
      <c r="I26" s="22" t="s">
        <v>72</v>
      </c>
      <c r="J26" s="22">
        <f>+Mensual!L106</f>
        <v>296.12700000000001</v>
      </c>
      <c r="K26" s="22">
        <f>+Mensual!P106</f>
        <v>178.11699999999999</v>
      </c>
      <c r="L26" s="22">
        <f>+Mensual!Q106</f>
        <v>158.29499999999999</v>
      </c>
      <c r="M26" s="22"/>
      <c r="N26" s="22">
        <f>+Mensual!Z106</f>
        <v>499.298</v>
      </c>
      <c r="O26" s="22">
        <f>+Mensual!AA106</f>
        <v>29089.329000000002</v>
      </c>
    </row>
    <row r="27" spans="1:15">
      <c r="A27" s="18" t="s">
        <v>15</v>
      </c>
      <c r="B27" s="18"/>
      <c r="C27" s="22">
        <f>+Mensual!R107</f>
        <v>8141.835</v>
      </c>
      <c r="D27" s="22">
        <f>+Mensual!S107</f>
        <v>6194.232</v>
      </c>
      <c r="E27" s="22">
        <f>+Mensual!T107</f>
        <v>5026.8590000000004</v>
      </c>
      <c r="F27" s="22">
        <f>+Mensual!U107</f>
        <v>4594.2629999999999</v>
      </c>
      <c r="G27" s="22">
        <f>+Mensual!W107</f>
        <v>2839.527</v>
      </c>
      <c r="H27" s="22">
        <f>+Mensual!J107</f>
        <v>1236.2460000000001</v>
      </c>
      <c r="I27" s="22" t="s">
        <v>72</v>
      </c>
      <c r="J27" s="22">
        <f>+Mensual!L107</f>
        <v>292.93700000000001</v>
      </c>
      <c r="K27" s="22">
        <f>+Mensual!P107</f>
        <v>172.107</v>
      </c>
      <c r="L27" s="22">
        <f>+Mensual!Q107</f>
        <v>180.792</v>
      </c>
      <c r="M27" s="22"/>
      <c r="N27" s="22">
        <f>+Mensual!Z107</f>
        <v>500.02800000000002</v>
      </c>
      <c r="O27" s="22">
        <f>+Mensual!AA107</f>
        <v>29178.826000000001</v>
      </c>
    </row>
    <row r="28" spans="1:15">
      <c r="A28" s="23" t="s">
        <v>16</v>
      </c>
      <c r="B28" s="23"/>
      <c r="C28" s="24">
        <f>+Mensual!R108</f>
        <v>8303.9429999999993</v>
      </c>
      <c r="D28" s="24">
        <f>+Mensual!S108</f>
        <v>6262.35</v>
      </c>
      <c r="E28" s="24">
        <f>+Mensual!T108</f>
        <v>4996.5159999999996</v>
      </c>
      <c r="F28" s="24">
        <f>+Mensual!U108</f>
        <v>4698.0600000000004</v>
      </c>
      <c r="G28" s="24">
        <f>+Mensual!W108</f>
        <v>2849.587</v>
      </c>
      <c r="H28" s="24">
        <f>+Mensual!J108</f>
        <v>1231.519</v>
      </c>
      <c r="I28" s="24" t="s">
        <v>72</v>
      </c>
      <c r="J28" s="24">
        <f>+Mensual!L108</f>
        <v>318.65699999999998</v>
      </c>
      <c r="K28" s="24">
        <f>+Mensual!P108</f>
        <v>168.97499999999999</v>
      </c>
      <c r="L28" s="24">
        <f>+Mensual!Q108</f>
        <v>178.209</v>
      </c>
      <c r="M28" s="24"/>
      <c r="N28" s="24">
        <f>+Mensual!Z108</f>
        <v>477.42899999999997</v>
      </c>
      <c r="O28" s="24">
        <f>+Mensual!AA108</f>
        <v>29485.244999999999</v>
      </c>
    </row>
    <row r="29" spans="1:15">
      <c r="A29" s="23" t="s">
        <v>17</v>
      </c>
      <c r="B29" s="23"/>
      <c r="C29" s="24">
        <f>+Mensual!R109</f>
        <v>8197.2690000000002</v>
      </c>
      <c r="D29" s="24">
        <f>+Mensual!S109</f>
        <v>6216.3729999999996</v>
      </c>
      <c r="E29" s="24">
        <f>+Mensual!T109</f>
        <v>4943.4369999999999</v>
      </c>
      <c r="F29" s="24">
        <f>+Mensual!U109</f>
        <v>4635.491</v>
      </c>
      <c r="G29" s="24">
        <f>+Mensual!W109</f>
        <v>2930.4029999999998</v>
      </c>
      <c r="H29" s="24">
        <f>+Mensual!J109</f>
        <v>1230.068</v>
      </c>
      <c r="I29" s="24" t="s">
        <v>72</v>
      </c>
      <c r="J29" s="24">
        <f>+Mensual!L109</f>
        <v>317.596</v>
      </c>
      <c r="K29" s="24">
        <f>+Mensual!P109</f>
        <v>167.50200000000001</v>
      </c>
      <c r="L29" s="24">
        <f>+Mensual!Q109</f>
        <v>195.92599999999999</v>
      </c>
      <c r="M29" s="24"/>
      <c r="N29" s="24">
        <f>+Mensual!Z109</f>
        <v>397.54199999999997</v>
      </c>
      <c r="O29" s="24">
        <f>+Mensual!AA109</f>
        <v>29231.607</v>
      </c>
    </row>
    <row r="30" spans="1:15">
      <c r="A30" s="18"/>
      <c r="B30" s="1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6" t="s">
        <v>26</v>
      </c>
      <c r="B31" s="1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6"/>
      <c r="B32" s="1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ht="16.5" customHeight="1">
      <c r="A33" s="18" t="s">
        <v>6</v>
      </c>
      <c r="B33" s="18"/>
      <c r="C33" s="22">
        <f>+Mensual!R111</f>
        <v>8598.0190000000002</v>
      </c>
      <c r="D33" s="22">
        <f>+Mensual!S111</f>
        <v>6391.1409999999996</v>
      </c>
      <c r="E33" s="22">
        <f>+Mensual!T111</f>
        <v>4995.26</v>
      </c>
      <c r="F33" s="22">
        <f>+Mensual!U111</f>
        <v>4702.4719999999998</v>
      </c>
      <c r="G33" s="22">
        <f>+Mensual!W111</f>
        <v>3073.3159999999998</v>
      </c>
      <c r="H33" s="22">
        <f>+Mensual!J111</f>
        <v>1190.1010000000001</v>
      </c>
      <c r="I33" s="22" t="s">
        <v>72</v>
      </c>
      <c r="J33" s="22">
        <f>+Mensual!L111</f>
        <v>312.96800000000002</v>
      </c>
      <c r="K33" s="22">
        <f>+Mensual!P111</f>
        <v>167.17400000000001</v>
      </c>
      <c r="L33" s="22">
        <f>+Mensual!Q111</f>
        <v>193.053</v>
      </c>
      <c r="M33" s="22"/>
      <c r="N33" s="22">
        <f>+Mensual!Z111</f>
        <v>379.90300000000002</v>
      </c>
      <c r="O33" s="22">
        <f>+Mensual!AA111</f>
        <v>30003.406999999999</v>
      </c>
    </row>
    <row r="34" spans="1:15">
      <c r="A34" s="18" t="s">
        <v>7</v>
      </c>
      <c r="B34" s="18"/>
      <c r="C34" s="22">
        <f>+Mensual!R112</f>
        <v>8649.2250000000004</v>
      </c>
      <c r="D34" s="22">
        <f>+Mensual!S112</f>
        <v>6472.9409999999998</v>
      </c>
      <c r="E34" s="22">
        <f>+Mensual!T112</f>
        <v>5115.817</v>
      </c>
      <c r="F34" s="22">
        <f>+Mensual!U112</f>
        <v>4786.5649999999996</v>
      </c>
      <c r="G34" s="22">
        <f>+Mensual!W112</f>
        <v>3082.518</v>
      </c>
      <c r="H34" s="22">
        <f>+Mensual!J112</f>
        <v>1166.143</v>
      </c>
      <c r="I34" s="22" t="s">
        <v>72</v>
      </c>
      <c r="J34" s="22">
        <f>+Mensual!L112</f>
        <v>302.44200000000001</v>
      </c>
      <c r="K34" s="22">
        <f>+Mensual!P112</f>
        <v>178.10400000000001</v>
      </c>
      <c r="L34" s="22">
        <f>+Mensual!Q112</f>
        <v>199.39599999999999</v>
      </c>
      <c r="M34" s="22"/>
      <c r="N34" s="22">
        <f>+Mensual!Z112</f>
        <v>322.57400000000001</v>
      </c>
      <c r="O34" s="22">
        <f>+Mensual!AA112</f>
        <v>30275.724999999999</v>
      </c>
    </row>
    <row r="35" spans="1:15">
      <c r="A35" s="23" t="s">
        <v>8</v>
      </c>
      <c r="B35" s="23"/>
      <c r="C35" s="24">
        <f>+Mensual!R113</f>
        <v>8725.61</v>
      </c>
      <c r="D35" s="24">
        <f>+Mensual!S113</f>
        <v>6572.442</v>
      </c>
      <c r="E35" s="24">
        <f>+Mensual!T113</f>
        <v>5094.9089999999997</v>
      </c>
      <c r="F35" s="24">
        <f>+Mensual!U113</f>
        <v>4837.3320000000003</v>
      </c>
      <c r="G35" s="24">
        <f>+Mensual!W113</f>
        <v>3100.6190000000001</v>
      </c>
      <c r="H35" s="24">
        <f>+Mensual!J113</f>
        <v>1227.318</v>
      </c>
      <c r="I35" s="24" t="s">
        <v>72</v>
      </c>
      <c r="J35" s="24">
        <f>+Mensual!L113</f>
        <v>311.791</v>
      </c>
      <c r="K35" s="24">
        <f>+Mensual!P113</f>
        <v>175.785</v>
      </c>
      <c r="L35" s="24">
        <f>+Mensual!Q113</f>
        <v>203.084</v>
      </c>
      <c r="M35" s="24"/>
      <c r="N35" s="24">
        <f>+Mensual!Z113</f>
        <v>282.46899999999999</v>
      </c>
      <c r="O35" s="24">
        <f>+Mensual!AA113</f>
        <v>30531.359</v>
      </c>
    </row>
    <row r="36" spans="1:15">
      <c r="A36" s="23" t="s">
        <v>9</v>
      </c>
      <c r="B36" s="23"/>
      <c r="C36" s="24">
        <f>+Mensual!R114</f>
        <v>8914.4140000000007</v>
      </c>
      <c r="D36" s="24">
        <f>+Mensual!S114</f>
        <v>6752.1729999999998</v>
      </c>
      <c r="E36" s="24">
        <f>+Mensual!T114</f>
        <v>5311.0569999999998</v>
      </c>
      <c r="F36" s="24">
        <f>+Mensual!U114</f>
        <v>5051.424</v>
      </c>
      <c r="G36" s="24">
        <f>+Mensual!W114</f>
        <v>3220.1610000000001</v>
      </c>
      <c r="H36" s="24">
        <f>+Mensual!J114</f>
        <v>1241.8810000000001</v>
      </c>
      <c r="I36" s="24" t="s">
        <v>72</v>
      </c>
      <c r="J36" s="24">
        <f>+Mensual!L114</f>
        <v>311.86</v>
      </c>
      <c r="K36" s="24">
        <f>+Mensual!P114</f>
        <v>180.09</v>
      </c>
      <c r="L36" s="24">
        <f>+Mensual!Q114</f>
        <v>209.541</v>
      </c>
      <c r="M36" s="24"/>
      <c r="N36" s="24">
        <f>+Mensual!Z114</f>
        <v>234.28100000000001</v>
      </c>
      <c r="O36" s="24">
        <f>+Mensual!AA114</f>
        <v>31426.882000000001</v>
      </c>
    </row>
    <row r="37" spans="1:15">
      <c r="A37" s="18" t="s">
        <v>10</v>
      </c>
      <c r="B37" s="18"/>
      <c r="C37" s="22">
        <f>+Mensual!R115</f>
        <v>9171.0619999999999</v>
      </c>
      <c r="D37" s="22">
        <f>+Mensual!S115</f>
        <v>6914.616</v>
      </c>
      <c r="E37" s="22">
        <f>+Mensual!T115</f>
        <v>5279.6559999999999</v>
      </c>
      <c r="F37" s="22">
        <f>+Mensual!U115</f>
        <v>5239.5950000000003</v>
      </c>
      <c r="G37" s="22">
        <f>+Mensual!W115</f>
        <v>3243.241</v>
      </c>
      <c r="H37" s="22">
        <f>+Mensual!J115</f>
        <v>1229.067</v>
      </c>
      <c r="I37" s="22" t="s">
        <v>72</v>
      </c>
      <c r="J37" s="22">
        <f>+Mensual!L115</f>
        <v>328.22699999999998</v>
      </c>
      <c r="K37" s="22">
        <f>+Mensual!P115</f>
        <v>214.36199999999999</v>
      </c>
      <c r="L37" s="22">
        <f>+Mensual!Q115</f>
        <v>228.24700000000001</v>
      </c>
      <c r="M37" s="22"/>
      <c r="N37" s="22">
        <f>+Mensual!Z115</f>
        <v>197.22800000000001</v>
      </c>
      <c r="O37" s="22">
        <f>+Mensual!AA115</f>
        <v>32045.300999999999</v>
      </c>
    </row>
    <row r="38" spans="1:15">
      <c r="A38" s="18" t="s">
        <v>11</v>
      </c>
      <c r="B38" s="18"/>
      <c r="C38" s="22">
        <f>+Mensual!R116</f>
        <v>9075.4650000000001</v>
      </c>
      <c r="D38" s="22">
        <f>+Mensual!S116</f>
        <v>7199.5730000000003</v>
      </c>
      <c r="E38" s="22">
        <f>+Mensual!T116</f>
        <v>5286.1130000000003</v>
      </c>
      <c r="F38" s="22">
        <f>+Mensual!U116</f>
        <v>5110.9340000000002</v>
      </c>
      <c r="G38" s="22">
        <f>+Mensual!W116</f>
        <v>3207.85</v>
      </c>
      <c r="H38" s="22">
        <f>+Mensual!J116</f>
        <v>1207.2829999999999</v>
      </c>
      <c r="I38" s="22" t="s">
        <v>72</v>
      </c>
      <c r="J38" s="22">
        <f>+Mensual!L116</f>
        <v>346.13200000000001</v>
      </c>
      <c r="K38" s="22">
        <f>+Mensual!P116</f>
        <v>206.11500000000001</v>
      </c>
      <c r="L38" s="22">
        <f>+Mensual!Q116</f>
        <v>240.755</v>
      </c>
      <c r="M38" s="22"/>
      <c r="N38" s="22">
        <f>+Mensual!Z116</f>
        <v>149.56299999999999</v>
      </c>
      <c r="O38" s="22">
        <f>+Mensual!AA116</f>
        <v>32029.782999999999</v>
      </c>
    </row>
    <row r="39" spans="1:15">
      <c r="A39" s="23" t="s">
        <v>12</v>
      </c>
      <c r="B39" s="23"/>
      <c r="C39" s="24">
        <f>+Mensual!R117</f>
        <v>9329.6980000000003</v>
      </c>
      <c r="D39" s="24">
        <f>+Mensual!S117</f>
        <v>7243.94</v>
      </c>
      <c r="E39" s="24">
        <f>+Mensual!T117</f>
        <v>5441.0169999999998</v>
      </c>
      <c r="F39" s="24">
        <f>+Mensual!U117</f>
        <v>5332.902</v>
      </c>
      <c r="G39" s="24">
        <f>+Mensual!W117</f>
        <v>3251.7759999999998</v>
      </c>
      <c r="H39" s="24">
        <f>+Mensual!J117</f>
        <v>1266.1969999999999</v>
      </c>
      <c r="I39" s="24" t="s">
        <v>72</v>
      </c>
      <c r="J39" s="24">
        <f>+Mensual!L117</f>
        <v>371.685</v>
      </c>
      <c r="K39" s="24">
        <f>+Mensual!P117</f>
        <v>221.53100000000001</v>
      </c>
      <c r="L39" s="24">
        <f>+Mensual!Q117</f>
        <v>251.369</v>
      </c>
      <c r="M39" s="24"/>
      <c r="N39" s="24">
        <f>+Mensual!Z117</f>
        <v>0</v>
      </c>
      <c r="O39" s="24">
        <f>+Mensual!AA117</f>
        <v>32710.115000000002</v>
      </c>
    </row>
    <row r="40" spans="1:15">
      <c r="A40" s="23" t="s">
        <v>13</v>
      </c>
      <c r="B40" s="23"/>
      <c r="C40" s="24">
        <f>+Mensual!R118</f>
        <v>9422.8510000000006</v>
      </c>
      <c r="D40" s="24">
        <f>+Mensual!S118</f>
        <v>7297.8029999999999</v>
      </c>
      <c r="E40" s="24">
        <f>+Mensual!T118</f>
        <v>5676.3760000000002</v>
      </c>
      <c r="F40" s="24">
        <f>+Mensual!U118</f>
        <v>5266.5029999999997</v>
      </c>
      <c r="G40" s="24">
        <f>+Mensual!W118</f>
        <v>3334.8420000000001</v>
      </c>
      <c r="H40" s="24">
        <f>+Mensual!J118</f>
        <v>1277.8910000000001</v>
      </c>
      <c r="I40" s="24" t="s">
        <v>72</v>
      </c>
      <c r="J40" s="24">
        <f>+Mensual!L118</f>
        <v>388.67200000000003</v>
      </c>
      <c r="K40" s="24">
        <f>+Mensual!P118</f>
        <v>232.745</v>
      </c>
      <c r="L40" s="24">
        <f>+Mensual!Q118</f>
        <v>258.904</v>
      </c>
      <c r="M40" s="24"/>
      <c r="N40" s="24">
        <f>+Mensual!Z118</f>
        <v>0</v>
      </c>
      <c r="O40" s="24">
        <f>+Mensual!AA118</f>
        <v>33156.587</v>
      </c>
    </row>
    <row r="41" spans="1:15">
      <c r="A41" s="18" t="s">
        <v>14</v>
      </c>
      <c r="B41" s="18"/>
      <c r="C41" s="22">
        <f>+Mensual!R119</f>
        <v>9303.2780000000002</v>
      </c>
      <c r="D41" s="22">
        <f>+Mensual!S119</f>
        <v>7274.4290000000001</v>
      </c>
      <c r="E41" s="22">
        <f>+Mensual!T119</f>
        <v>5675.0240000000003</v>
      </c>
      <c r="F41" s="22">
        <f>+Mensual!U119</f>
        <v>5321.2250000000004</v>
      </c>
      <c r="G41" s="22">
        <f>+Mensual!W119</f>
        <v>3251.413</v>
      </c>
      <c r="H41" s="22">
        <f>+Mensual!J119</f>
        <v>1256.9559999999999</v>
      </c>
      <c r="I41" s="22" t="s">
        <v>72</v>
      </c>
      <c r="J41" s="22">
        <f>+Mensual!L119</f>
        <v>402.30599999999998</v>
      </c>
      <c r="K41" s="22">
        <f>+Mensual!P119</f>
        <v>219.89400000000001</v>
      </c>
      <c r="L41" s="22">
        <f>+Mensual!Q119</f>
        <v>281.07400000000001</v>
      </c>
      <c r="M41" s="22"/>
      <c r="N41" s="22">
        <f>+Mensual!Z119</f>
        <v>0</v>
      </c>
      <c r="O41" s="22">
        <f>+Mensual!AA119</f>
        <v>32985.599000000002</v>
      </c>
    </row>
    <row r="42" spans="1:15">
      <c r="A42" s="18" t="s">
        <v>15</v>
      </c>
      <c r="B42" s="18"/>
      <c r="C42" s="22">
        <f>+Mensual!R120</f>
        <v>9350.4069999999992</v>
      </c>
      <c r="D42" s="22">
        <f>+Mensual!S120</f>
        <v>7476.0050000000001</v>
      </c>
      <c r="E42" s="22">
        <f>+Mensual!T120</f>
        <v>5264.6329999999998</v>
      </c>
      <c r="F42" s="22">
        <f>+Mensual!U120</f>
        <v>5369.1229999999996</v>
      </c>
      <c r="G42" s="22">
        <f>+Mensual!W120</f>
        <v>3250.33</v>
      </c>
      <c r="H42" s="22">
        <f>+Mensual!J120</f>
        <v>1233.4949999999999</v>
      </c>
      <c r="I42" s="22" t="s">
        <v>72</v>
      </c>
      <c r="J42" s="22">
        <f>+Mensual!L120</f>
        <v>423.86099999999999</v>
      </c>
      <c r="K42" s="22">
        <f>+Mensual!P120</f>
        <v>234.268</v>
      </c>
      <c r="L42" s="22">
        <f>+Mensual!Q120</f>
        <v>296.90600000000001</v>
      </c>
      <c r="M42" s="22"/>
      <c r="N42" s="22">
        <f>+Mensual!Z120</f>
        <v>0</v>
      </c>
      <c r="O42" s="22">
        <f>+Mensual!AA120</f>
        <v>32899.027999999998</v>
      </c>
    </row>
    <row r="43" spans="1:15">
      <c r="A43" s="23" t="s">
        <v>16</v>
      </c>
      <c r="B43" s="23"/>
      <c r="C43" s="24">
        <f>+Mensual!R121</f>
        <v>9463.8919999999998</v>
      </c>
      <c r="D43" s="24">
        <f>+Mensual!S121</f>
        <v>7580.9269999999997</v>
      </c>
      <c r="E43" s="24">
        <f>+Mensual!T121</f>
        <v>5597.009</v>
      </c>
      <c r="F43" s="24">
        <f>+Mensual!U121</f>
        <v>4987.6580000000004</v>
      </c>
      <c r="G43" s="24">
        <f>+Mensual!W121</f>
        <v>3338.6109999999999</v>
      </c>
      <c r="H43" s="24">
        <f>+Mensual!J121</f>
        <v>1280.3420000000001</v>
      </c>
      <c r="I43" s="24" t="s">
        <v>72</v>
      </c>
      <c r="J43" s="24">
        <f>+Mensual!L121</f>
        <v>466.98399999999998</v>
      </c>
      <c r="K43" s="24">
        <f>+Mensual!P121</f>
        <v>252.791</v>
      </c>
      <c r="L43" s="24">
        <f>+Mensual!Q121</f>
        <v>323.76900000000001</v>
      </c>
      <c r="M43" s="24"/>
      <c r="N43" s="24">
        <f>+Mensual!Z121</f>
        <v>0</v>
      </c>
      <c r="O43" s="24">
        <f>+Mensual!AA121</f>
        <v>33291.983</v>
      </c>
    </row>
    <row r="44" spans="1:15">
      <c r="A44" s="23" t="s">
        <v>17</v>
      </c>
      <c r="B44" s="23"/>
      <c r="C44" s="24">
        <f>+Mensual!R122</f>
        <v>9693.16</v>
      </c>
      <c r="D44" s="24">
        <f>+Mensual!S122</f>
        <v>7640.2820000000002</v>
      </c>
      <c r="E44" s="24">
        <f>+Mensual!T122</f>
        <v>5617.558</v>
      </c>
      <c r="F44" s="24">
        <f>+Mensual!U122</f>
        <v>4709.1540000000005</v>
      </c>
      <c r="G44" s="24">
        <f>+Mensual!W122</f>
        <v>3387.8820000000001</v>
      </c>
      <c r="H44" s="24">
        <f>+Mensual!J122</f>
        <v>1308.191</v>
      </c>
      <c r="I44" s="24" t="s">
        <v>72</v>
      </c>
      <c r="J44" s="24">
        <f>+Mensual!L122</f>
        <v>481.39100000000002</v>
      </c>
      <c r="K44" s="24">
        <f>+Mensual!P122</f>
        <v>232.96799999999999</v>
      </c>
      <c r="L44" s="24">
        <f>+Mensual!Q122</f>
        <v>361.01600000000002</v>
      </c>
      <c r="M44" s="24"/>
      <c r="N44" s="24">
        <f>+Mensual!Z122</f>
        <v>0</v>
      </c>
      <c r="O44" s="24">
        <f>+Mensual!AA122</f>
        <v>33431.601999999999</v>
      </c>
    </row>
    <row r="45" spans="1:15">
      <c r="A45" s="18"/>
      <c r="B45" s="1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>
      <c r="A46" s="26" t="s">
        <v>27</v>
      </c>
      <c r="B46" s="1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>
      <c r="A47" s="26"/>
      <c r="B47" s="1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ht="16.5" customHeight="1">
      <c r="A48" s="18" t="s">
        <v>6</v>
      </c>
      <c r="B48" s="18"/>
      <c r="C48" s="22">
        <f>+Mensual!R124</f>
        <v>10250.56290793</v>
      </c>
      <c r="D48" s="22">
        <f>+Mensual!S124</f>
        <v>8027.9946319800001</v>
      </c>
      <c r="E48" s="22">
        <f>+Mensual!T124</f>
        <v>5610.4860454999998</v>
      </c>
      <c r="F48" s="22">
        <f>+Mensual!U124</f>
        <v>4810.4497992099996</v>
      </c>
      <c r="G48" s="22">
        <f>+Mensual!W124</f>
        <v>3691.4700576099999</v>
      </c>
      <c r="H48" s="22">
        <f>+Mensual!J124</f>
        <v>1321.3147138500001</v>
      </c>
      <c r="I48" s="22" t="s">
        <v>72</v>
      </c>
      <c r="J48" s="22">
        <f>+Mensual!L124</f>
        <v>488.36234768000003</v>
      </c>
      <c r="K48" s="22">
        <f>+Mensual!P124</f>
        <v>226.39341271999999</v>
      </c>
      <c r="L48" s="22">
        <f>+Mensual!Q124</f>
        <v>373.96064910000001</v>
      </c>
      <c r="M48" s="22"/>
      <c r="N48" s="22">
        <f>+Mensual!Z124</f>
        <v>0</v>
      </c>
      <c r="O48" s="22">
        <f>+Mensual!AA124</f>
        <v>34800.994565579997</v>
      </c>
    </row>
    <row r="49" spans="1:15">
      <c r="A49" s="18" t="s">
        <v>7</v>
      </c>
      <c r="B49" s="18"/>
      <c r="C49" s="22">
        <f>+Mensual!R125</f>
        <v>10281.01</v>
      </c>
      <c r="D49" s="22">
        <f>+Mensual!S125</f>
        <v>8050.5309999999999</v>
      </c>
      <c r="E49" s="22">
        <f>+Mensual!T125</f>
        <v>5665.0110000000004</v>
      </c>
      <c r="F49" s="22">
        <f>+Mensual!U125</f>
        <v>4872.1210000000001</v>
      </c>
      <c r="G49" s="22">
        <f>+Mensual!W125</f>
        <v>3770.7489999999998</v>
      </c>
      <c r="H49" s="22">
        <f>+Mensual!J125</f>
        <v>1360.4570000000001</v>
      </c>
      <c r="I49" s="22" t="s">
        <v>72</v>
      </c>
      <c r="J49" s="22">
        <f>+Mensual!L125</f>
        <v>504.447</v>
      </c>
      <c r="K49" s="22">
        <f>+Mensual!P125</f>
        <v>226.239</v>
      </c>
      <c r="L49" s="22">
        <f>+Mensual!Q125</f>
        <v>403.20100000000002</v>
      </c>
      <c r="M49" s="22"/>
      <c r="N49" s="22">
        <f>+Mensual!Z125</f>
        <v>0</v>
      </c>
      <c r="O49" s="22">
        <f>+Mensual!AA125</f>
        <v>35133.766000000003</v>
      </c>
    </row>
    <row r="50" spans="1:15">
      <c r="A50" s="23" t="s">
        <v>8</v>
      </c>
      <c r="B50" s="23"/>
      <c r="C50" s="24">
        <f>+Mensual!R126</f>
        <v>10288.540000000001</v>
      </c>
      <c r="D50" s="24">
        <f>+Mensual!S126</f>
        <v>7987.4809999999998</v>
      </c>
      <c r="E50" s="24">
        <f>+Mensual!T126</f>
        <v>5562.1270000000004</v>
      </c>
      <c r="F50" s="24">
        <f>+Mensual!U126</f>
        <v>5068.3559999999998</v>
      </c>
      <c r="G50" s="24">
        <f>+Mensual!W126</f>
        <v>3765.4450000000002</v>
      </c>
      <c r="H50" s="24">
        <f>+Mensual!J126</f>
        <v>1375.175</v>
      </c>
      <c r="I50" s="24" t="s">
        <v>72</v>
      </c>
      <c r="J50" s="24">
        <f>+Mensual!L126</f>
        <v>524.33799999999997</v>
      </c>
      <c r="K50" s="24">
        <f>+Mensual!P126</f>
        <v>236.17599999999999</v>
      </c>
      <c r="L50" s="24">
        <f>+Mensual!Q126</f>
        <v>414.45499999999998</v>
      </c>
      <c r="M50" s="24"/>
      <c r="N50" s="24">
        <f>+Mensual!Z126</f>
        <v>0</v>
      </c>
      <c r="O50" s="24">
        <f>+Mensual!AA126</f>
        <v>35222.093000000001</v>
      </c>
    </row>
    <row r="51" spans="1:15">
      <c r="A51" s="23" t="s">
        <v>9</v>
      </c>
      <c r="B51" s="23"/>
      <c r="C51" s="24">
        <f>+Mensual!R127</f>
        <v>10304.4149</v>
      </c>
      <c r="D51" s="24">
        <f>+Mensual!S127</f>
        <v>8017.6805000000004</v>
      </c>
      <c r="E51" s="24">
        <f>+Mensual!T127</f>
        <v>5763.0995000000003</v>
      </c>
      <c r="F51" s="24">
        <f>+Mensual!U127</f>
        <v>4964.1075000000001</v>
      </c>
      <c r="G51" s="24">
        <f>+Mensual!W127</f>
        <v>3743.3249999999998</v>
      </c>
      <c r="H51" s="24">
        <f>+Mensual!J127</f>
        <v>1376.2242000000001</v>
      </c>
      <c r="I51" s="24" t="s">
        <v>72</v>
      </c>
      <c r="J51" s="24">
        <f>+Mensual!L127</f>
        <v>581.9479</v>
      </c>
      <c r="K51" s="24">
        <f>+Mensual!P127</f>
        <v>246.71440000000001</v>
      </c>
      <c r="L51" s="24">
        <f>+Mensual!Q127</f>
        <v>420.83969999999999</v>
      </c>
      <c r="M51" s="24"/>
      <c r="N51" s="24">
        <f>+Mensual!Z127</f>
        <v>0</v>
      </c>
      <c r="O51" s="24">
        <f>+Mensual!AA127</f>
        <v>35418.353600000002</v>
      </c>
    </row>
    <row r="52" spans="1:15">
      <c r="A52" s="18" t="s">
        <v>10</v>
      </c>
      <c r="B52" s="18"/>
      <c r="C52" s="22">
        <f>+Mensual!R128</f>
        <v>10571.991</v>
      </c>
      <c r="D52" s="22">
        <f>+Mensual!S128</f>
        <v>8288.16</v>
      </c>
      <c r="E52" s="22">
        <f>+Mensual!T128</f>
        <v>5999.6427000000003</v>
      </c>
      <c r="F52" s="22">
        <f>+Mensual!U128</f>
        <v>5113.3239999999996</v>
      </c>
      <c r="G52" s="22">
        <f>+Mensual!W128</f>
        <v>3691.2950000000001</v>
      </c>
      <c r="H52" s="22">
        <f>+Mensual!J128</f>
        <v>1420.2270000000001</v>
      </c>
      <c r="I52" s="22" t="s">
        <v>72</v>
      </c>
      <c r="J52" s="22">
        <f>+Mensual!L128</f>
        <v>600.42200000000003</v>
      </c>
      <c r="K52" s="22">
        <f>+Mensual!P128</f>
        <v>250.87100000000001</v>
      </c>
      <c r="L52" s="22">
        <f>+Mensual!Q128</f>
        <v>469.74400000000003</v>
      </c>
      <c r="M52" s="22"/>
      <c r="N52" s="22">
        <f>+Mensual!Z128</f>
        <v>0</v>
      </c>
      <c r="O52" s="22">
        <f>+Mensual!AA128</f>
        <v>36405.676700000004</v>
      </c>
    </row>
    <row r="53" spans="1:15">
      <c r="A53" s="18" t="s">
        <v>11</v>
      </c>
      <c r="B53" s="18"/>
      <c r="C53" s="22">
        <f>+Mensual!R129</f>
        <v>10574.188399999999</v>
      </c>
      <c r="D53" s="22">
        <f>+Mensual!S129</f>
        <v>8444.4300999999996</v>
      </c>
      <c r="E53" s="22">
        <f>+Mensual!T129</f>
        <v>5968.3653999999997</v>
      </c>
      <c r="F53" s="22">
        <f>+Mensual!U129</f>
        <v>5304.6832999999997</v>
      </c>
      <c r="G53" s="22">
        <f>+Mensual!W129</f>
        <v>3680.6190999999999</v>
      </c>
      <c r="H53" s="22">
        <f>+Mensual!J129</f>
        <v>1385.9536000000001</v>
      </c>
      <c r="I53" s="22" t="s">
        <v>72</v>
      </c>
      <c r="J53" s="22">
        <f>+Mensual!L129</f>
        <v>606.72360000000003</v>
      </c>
      <c r="K53" s="22">
        <f>+Mensual!P129</f>
        <v>258.8657</v>
      </c>
      <c r="L53" s="22">
        <f>+Mensual!Q129</f>
        <v>492.32040000000001</v>
      </c>
      <c r="M53" s="22"/>
      <c r="N53" s="22">
        <f>+Mensual!Z129</f>
        <v>0</v>
      </c>
      <c r="O53" s="22">
        <f>+Mensual!AA129</f>
        <v>36716.149599999997</v>
      </c>
    </row>
    <row r="54" spans="1:15">
      <c r="A54" s="23" t="s">
        <v>12</v>
      </c>
      <c r="B54" s="23"/>
      <c r="C54" s="24">
        <f>+Mensual!R130</f>
        <v>10988.405699999999</v>
      </c>
      <c r="D54" s="24">
        <f>+Mensual!S130</f>
        <v>8663.3847999999998</v>
      </c>
      <c r="E54" s="24">
        <f>+Mensual!T130</f>
        <v>6227.3861999999999</v>
      </c>
      <c r="F54" s="24">
        <f>+Mensual!U130</f>
        <v>5167.6077999999998</v>
      </c>
      <c r="G54" s="24">
        <f>+Mensual!W130</f>
        <v>3849.1293999999998</v>
      </c>
      <c r="H54" s="24">
        <f>+Mensual!J130</f>
        <v>1464.1198999999999</v>
      </c>
      <c r="I54" s="24" t="s">
        <v>72</v>
      </c>
      <c r="J54" s="24">
        <f>+Mensual!L130</f>
        <v>647.27719999999999</v>
      </c>
      <c r="K54" s="24">
        <f>+Mensual!P130</f>
        <v>248.5393</v>
      </c>
      <c r="L54" s="24">
        <f>+Mensual!Q130</f>
        <v>556.8229</v>
      </c>
      <c r="M54" s="24"/>
      <c r="N54" s="24">
        <f>+Mensual!Z130</f>
        <v>0</v>
      </c>
      <c r="O54" s="24">
        <f>+Mensual!AA130</f>
        <v>37812.673199999997</v>
      </c>
    </row>
    <row r="55" spans="1:15">
      <c r="A55" s="23" t="s">
        <v>13</v>
      </c>
      <c r="B55" s="23"/>
      <c r="C55" s="24">
        <f>+Mensual!R131</f>
        <v>11068.658600000001</v>
      </c>
      <c r="D55" s="24">
        <f>+Mensual!S131</f>
        <v>8718.4619999999995</v>
      </c>
      <c r="E55" s="24">
        <f>+Mensual!T131</f>
        <v>6285.8818000000001</v>
      </c>
      <c r="F55" s="24">
        <f>+Mensual!U131</f>
        <v>5170.9777000000004</v>
      </c>
      <c r="G55" s="24">
        <f>+Mensual!W131</f>
        <v>3781.4733999999999</v>
      </c>
      <c r="H55" s="24">
        <f>+Mensual!J131</f>
        <v>1456.9891</v>
      </c>
      <c r="I55" s="24" t="s">
        <v>72</v>
      </c>
      <c r="J55" s="24">
        <f>+Mensual!L131</f>
        <v>707.46619999999996</v>
      </c>
      <c r="K55" s="24">
        <f>+Mensual!P131</f>
        <v>252.3509</v>
      </c>
      <c r="L55" s="24">
        <f>+Mensual!Q131</f>
        <v>588.18420000000003</v>
      </c>
      <c r="M55" s="24"/>
      <c r="N55" s="24">
        <f>+Mensual!Z131</f>
        <v>0</v>
      </c>
      <c r="O55" s="24">
        <f>+Mensual!AA131</f>
        <v>38030.443899999998</v>
      </c>
    </row>
    <row r="56" spans="1:15">
      <c r="A56" s="18" t="s">
        <v>14</v>
      </c>
      <c r="B56" s="18"/>
      <c r="C56" s="22">
        <f>+Mensual!R132</f>
        <v>11174.5334</v>
      </c>
      <c r="D56" s="22">
        <f>+Mensual!S132</f>
        <v>8823.3137000000006</v>
      </c>
      <c r="E56" s="22">
        <f>+Mensual!T132</f>
        <v>6370.0853999999999</v>
      </c>
      <c r="F56" s="22">
        <f>+Mensual!U132</f>
        <v>5203.7323999999999</v>
      </c>
      <c r="G56" s="22">
        <f>+Mensual!W132</f>
        <v>3702.5138000000002</v>
      </c>
      <c r="H56" s="22">
        <f>+Mensual!J132</f>
        <v>1443.4346</v>
      </c>
      <c r="I56" s="22" t="s">
        <v>72</v>
      </c>
      <c r="J56" s="22">
        <f>+Mensual!L132</f>
        <v>765.22149999999999</v>
      </c>
      <c r="K56" s="22">
        <f>+Mensual!P132</f>
        <v>266.2978</v>
      </c>
      <c r="L56" s="22">
        <f>+Mensual!Q132</f>
        <v>628.33579999999995</v>
      </c>
      <c r="M56" s="22"/>
      <c r="N56" s="22">
        <f>+Mensual!Z132</f>
        <v>0</v>
      </c>
      <c r="O56" s="22">
        <f>+Mensual!AA132</f>
        <v>38377.468399999998</v>
      </c>
    </row>
    <row r="57" spans="1:15">
      <c r="A57" s="18" t="s">
        <v>15</v>
      </c>
      <c r="B57" s="18"/>
      <c r="C57" s="22">
        <f>+Mensual!R133</f>
        <v>11382.0921</v>
      </c>
      <c r="D57" s="22">
        <f>+Mensual!S133</f>
        <v>9031.9740000000002</v>
      </c>
      <c r="E57" s="22">
        <f>+Mensual!T133</f>
        <v>6414.0962</v>
      </c>
      <c r="F57" s="22">
        <f>+Mensual!U133</f>
        <v>5198.4934999999996</v>
      </c>
      <c r="G57" s="22">
        <f>+Mensual!W133</f>
        <v>3648.2575000000002</v>
      </c>
      <c r="H57" s="22">
        <f>+Mensual!J133</f>
        <v>1428.5039999999999</v>
      </c>
      <c r="I57" s="22" t="s">
        <v>72</v>
      </c>
      <c r="J57" s="22">
        <f>+Mensual!L133</f>
        <v>811.89850000000001</v>
      </c>
      <c r="K57" s="22">
        <f>+Mensual!P133</f>
        <v>313.35919999999999</v>
      </c>
      <c r="L57" s="22">
        <f>+Mensual!Q133</f>
        <v>686.35350000000005</v>
      </c>
      <c r="M57" s="22"/>
      <c r="N57" s="22">
        <f>+Mensual!Z133</f>
        <v>0</v>
      </c>
      <c r="O57" s="22">
        <f>+Mensual!AA133</f>
        <v>38915.0285</v>
      </c>
    </row>
    <row r="58" spans="1:15">
      <c r="A58" s="23" t="s">
        <v>16</v>
      </c>
      <c r="B58" s="23"/>
      <c r="C58" s="24">
        <f>+Mensual!R134</f>
        <v>11277.375899999999</v>
      </c>
      <c r="D58" s="24">
        <f>+Mensual!S134</f>
        <v>9014.6043000000009</v>
      </c>
      <c r="E58" s="24">
        <f>+Mensual!T134</f>
        <v>6643.0137999999997</v>
      </c>
      <c r="F58" s="24">
        <f>+Mensual!U134</f>
        <v>5404.7022999999999</v>
      </c>
      <c r="G58" s="24">
        <f>+Mensual!W134</f>
        <v>3561.8778000000002</v>
      </c>
      <c r="H58" s="24">
        <f>+Mensual!J134</f>
        <v>1383.3453</v>
      </c>
      <c r="I58" s="24" t="s">
        <v>72</v>
      </c>
      <c r="J58" s="24">
        <f>+Mensual!L134</f>
        <v>832.06420000000003</v>
      </c>
      <c r="K58" s="24">
        <f>+Mensual!P134</f>
        <v>271.11680000000001</v>
      </c>
      <c r="L58" s="24">
        <f>+Mensual!Q134</f>
        <v>733.39469999999994</v>
      </c>
      <c r="M58" s="24"/>
      <c r="N58" s="24">
        <f>+Mensual!Z134</f>
        <v>0</v>
      </c>
      <c r="O58" s="24">
        <f>+Mensual!AA134</f>
        <v>39121.4951</v>
      </c>
    </row>
    <row r="59" spans="1:15">
      <c r="A59" s="23" t="s">
        <v>17</v>
      </c>
      <c r="B59" s="23"/>
      <c r="C59" s="24">
        <f>+Mensual!R135</f>
        <v>11004.0941</v>
      </c>
      <c r="D59" s="24">
        <f>+Mensual!S135</f>
        <v>9240.3680000000004</v>
      </c>
      <c r="E59" s="24">
        <f>+Mensual!T135</f>
        <v>6566.4722000000002</v>
      </c>
      <c r="F59" s="24">
        <f>+Mensual!U135</f>
        <v>5393.1903000000002</v>
      </c>
      <c r="G59" s="24">
        <f>+Mensual!W135</f>
        <v>3642.6210999999998</v>
      </c>
      <c r="H59" s="24">
        <f>+Mensual!J135</f>
        <v>1339.8521000000001</v>
      </c>
      <c r="I59" s="24">
        <f>+Mensual!AB135</f>
        <v>179.42009999999999</v>
      </c>
      <c r="J59" s="24">
        <f>+Mensual!L135</f>
        <v>852.74360000000001</v>
      </c>
      <c r="K59" s="24">
        <f>+Mensual!P135</f>
        <v>256.53089999999997</v>
      </c>
      <c r="L59" s="24">
        <f>+Mensual!Q135</f>
        <v>755.23680000000002</v>
      </c>
      <c r="M59" s="24"/>
      <c r="N59" s="24">
        <f>+Mensual!Z135</f>
        <v>0</v>
      </c>
      <c r="O59" s="24">
        <f>+Mensual!AA135</f>
        <v>39230.529199999997</v>
      </c>
    </row>
    <row r="60" spans="1:15">
      <c r="A60" s="18"/>
      <c r="B60" s="1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>
      <c r="A61" s="26">
        <v>2005</v>
      </c>
      <c r="B61" s="18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>
      <c r="A62" s="26"/>
      <c r="B62" s="18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16.5" customHeight="1">
      <c r="A63" s="18" t="s">
        <v>6</v>
      </c>
      <c r="B63" s="18"/>
      <c r="C63" s="22">
        <f>+Mensual!R149</f>
        <v>11567.081399999999</v>
      </c>
      <c r="D63" s="22">
        <f>+Mensual!S149</f>
        <v>9439.3286000000007</v>
      </c>
      <c r="E63" s="22">
        <f>+Mensual!T149</f>
        <v>6788.2839999999997</v>
      </c>
      <c r="F63" s="22">
        <f>+Mensual!U149</f>
        <v>5549.4076999999997</v>
      </c>
      <c r="G63" s="22">
        <f>+Mensual!W149</f>
        <v>3899.9881</v>
      </c>
      <c r="H63" s="22">
        <f>+Mensual!J149</f>
        <v>1366.0429999999999</v>
      </c>
      <c r="I63" s="22">
        <f>+Mensual!AB149</f>
        <v>160.9675</v>
      </c>
      <c r="J63" s="22">
        <f>+Mensual!L149</f>
        <v>860.96730000000002</v>
      </c>
      <c r="K63" s="22">
        <f>+Mensual!P149</f>
        <v>256.37689999999998</v>
      </c>
      <c r="L63" s="22">
        <f>+Mensual!Q149</f>
        <v>773.00670000000002</v>
      </c>
      <c r="M63" s="22"/>
      <c r="N63" s="22">
        <f>+Mensual!Z149</f>
        <v>0</v>
      </c>
      <c r="O63" s="22">
        <f>+Mensual!AA149</f>
        <v>40661.451200000003</v>
      </c>
    </row>
    <row r="64" spans="1:15">
      <c r="A64" s="18" t="s">
        <v>7</v>
      </c>
      <c r="B64" s="18"/>
      <c r="C64" s="22">
        <f>+Mensual!R150</f>
        <v>11441.47625396</v>
      </c>
      <c r="D64" s="22">
        <f>+Mensual!S150</f>
        <v>9663.8239734599993</v>
      </c>
      <c r="E64" s="22">
        <f>+Mensual!T150</f>
        <v>6737.5126498899999</v>
      </c>
      <c r="F64" s="22">
        <f>+Mensual!U150</f>
        <v>5546.6920119300003</v>
      </c>
      <c r="G64" s="22">
        <f>+Mensual!W150</f>
        <v>3761.09175078</v>
      </c>
      <c r="H64" s="22">
        <f>+Mensual!J150</f>
        <v>1363.69742496</v>
      </c>
      <c r="I64" s="22">
        <f>+Mensual!AB150</f>
        <v>161.49293728000001</v>
      </c>
      <c r="J64" s="22">
        <f>+Mensual!L150</f>
        <v>878.65597605999994</v>
      </c>
      <c r="K64" s="22">
        <f>+Mensual!P150</f>
        <v>255.02779236000001</v>
      </c>
      <c r="L64" s="22">
        <f>+Mensual!Q150</f>
        <v>785.53722383000002</v>
      </c>
      <c r="M64" s="22"/>
      <c r="N64" s="22">
        <f>+Mensual!Z150</f>
        <v>0</v>
      </c>
      <c r="O64" s="22">
        <f>+Mensual!AA150</f>
        <v>40595.007994510001</v>
      </c>
    </row>
    <row r="65" spans="1:15">
      <c r="A65" s="23" t="s">
        <v>8</v>
      </c>
      <c r="B65" s="23"/>
      <c r="C65" s="24">
        <f>+Mensual!R151</f>
        <v>12923.941300840001</v>
      </c>
      <c r="D65" s="24">
        <f>+Mensual!S151</f>
        <v>9897.2958224100003</v>
      </c>
      <c r="E65" s="24">
        <f>+Mensual!T151</f>
        <v>6950.0925598499998</v>
      </c>
      <c r="F65" s="24">
        <f>+Mensual!U151</f>
        <v>5643.0158589299999</v>
      </c>
      <c r="G65" s="24">
        <f>+Mensual!W151</f>
        <v>4039.5098933200002</v>
      </c>
      <c r="H65" s="24">
        <f>+Mensual!J151</f>
        <v>0</v>
      </c>
      <c r="I65" s="24">
        <f>+Mensual!AB151</f>
        <v>168.6579917</v>
      </c>
      <c r="J65" s="24">
        <f>+Mensual!L151</f>
        <v>1002.9786139300001</v>
      </c>
      <c r="K65" s="24">
        <f>+Mensual!P151</f>
        <v>252.00292820999999</v>
      </c>
      <c r="L65" s="24">
        <f>+Mensual!Q151</f>
        <v>794.99485106999998</v>
      </c>
      <c r="M65" s="24"/>
      <c r="N65" s="24">
        <f>+Mensual!Z151</f>
        <v>0</v>
      </c>
      <c r="O65" s="24">
        <f>+Mensual!AA151</f>
        <v>41672.489820260002</v>
      </c>
    </row>
    <row r="66" spans="1:15">
      <c r="A66" s="23" t="s">
        <v>9</v>
      </c>
      <c r="B66" s="23"/>
      <c r="C66" s="24">
        <f>+Mensual!R152</f>
        <v>12795.8192199</v>
      </c>
      <c r="D66" s="24">
        <f>+Mensual!S152</f>
        <v>10353.95632528</v>
      </c>
      <c r="E66" s="24">
        <f>+Mensual!T152</f>
        <v>6904.5378577600004</v>
      </c>
      <c r="F66" s="24">
        <f>+Mensual!U152</f>
        <v>5637.5153140599996</v>
      </c>
      <c r="G66" s="24">
        <f>+Mensual!W152</f>
        <v>4012.5295225599998</v>
      </c>
      <c r="H66" s="24">
        <f>+Mensual!J152</f>
        <v>0</v>
      </c>
      <c r="I66" s="24">
        <f>+Mensual!AB152</f>
        <v>168.75373212</v>
      </c>
      <c r="J66" s="24">
        <f>+Mensual!L152</f>
        <v>934.79092246000005</v>
      </c>
      <c r="K66" s="24">
        <f>+Mensual!P152</f>
        <v>264.69958083</v>
      </c>
      <c r="L66" s="24">
        <f>+Mensual!Q152</f>
        <v>822.04308907999996</v>
      </c>
      <c r="M66" s="24"/>
      <c r="N66" s="24">
        <f>+Mensual!Z152</f>
        <v>0</v>
      </c>
      <c r="O66" s="24">
        <f>+Mensual!AA152</f>
        <v>41894.645564049999</v>
      </c>
    </row>
    <row r="67" spans="1:15">
      <c r="A67" s="18" t="s">
        <v>10</v>
      </c>
      <c r="B67" s="18"/>
      <c r="C67" s="22">
        <f>+Mensual!R153</f>
        <v>12819.760579080001</v>
      </c>
      <c r="D67" s="22">
        <f>+Mensual!S153</f>
        <v>10363.95019869</v>
      </c>
      <c r="E67" s="22">
        <f>+Mensual!T153</f>
        <v>7069.4931567399999</v>
      </c>
      <c r="F67" s="22">
        <f>+Mensual!U153</f>
        <v>5668.7292299800001</v>
      </c>
      <c r="G67" s="22">
        <f>+Mensual!W153</f>
        <v>4114.9405986199999</v>
      </c>
      <c r="H67" s="22">
        <f>+Mensual!J153</f>
        <v>0</v>
      </c>
      <c r="I67" s="22">
        <f>+Mensual!AB153</f>
        <v>188.83781403</v>
      </c>
      <c r="J67" s="22">
        <f>+Mensual!L153</f>
        <v>953.34340535000001</v>
      </c>
      <c r="K67" s="22">
        <f>+Mensual!P153</f>
        <v>265.11826579000001</v>
      </c>
      <c r="L67" s="22">
        <f>+Mensual!Q153</f>
        <v>937.66659687000003</v>
      </c>
      <c r="M67" s="22"/>
      <c r="N67" s="22">
        <f>+Mensual!Z153</f>
        <v>0</v>
      </c>
      <c r="O67" s="22">
        <f>+Mensual!AA153</f>
        <v>42381.839845150003</v>
      </c>
    </row>
    <row r="68" spans="1:15">
      <c r="A68" s="18" t="s">
        <v>11</v>
      </c>
      <c r="B68" s="18"/>
      <c r="C68" s="22">
        <f>+Mensual!R154</f>
        <v>12804.52759</v>
      </c>
      <c r="D68" s="22">
        <f>+Mensual!S154</f>
        <v>10269.16628094</v>
      </c>
      <c r="E68" s="22">
        <f>+Mensual!T154</f>
        <v>7215.9783146999998</v>
      </c>
      <c r="F68" s="22">
        <f>+Mensual!U154</f>
        <v>5599.9325835999998</v>
      </c>
      <c r="G68" s="22">
        <f>+Mensual!W154</f>
        <v>4022.3565818299999</v>
      </c>
      <c r="H68" s="22">
        <f>+Mensual!J154</f>
        <v>0</v>
      </c>
      <c r="I68" s="22">
        <f>+Mensual!AB154</f>
        <v>181.66660590999999</v>
      </c>
      <c r="J68" s="22">
        <f>+Mensual!L154</f>
        <v>974.76294394000001</v>
      </c>
      <c r="K68" s="22">
        <f>+Mensual!P154</f>
        <v>279.35606969000003</v>
      </c>
      <c r="L68" s="22">
        <f>+Mensual!Q154</f>
        <v>958.55729095000004</v>
      </c>
      <c r="M68" s="22"/>
      <c r="N68" s="22">
        <f>+Mensual!Z154</f>
        <v>0</v>
      </c>
      <c r="O68" s="22">
        <f>+Mensual!AA154</f>
        <v>42306.304261559999</v>
      </c>
    </row>
    <row r="69" spans="1:15">
      <c r="A69" s="23" t="s">
        <v>12</v>
      </c>
      <c r="B69" s="23"/>
      <c r="C69" s="24">
        <f>+Mensual!R155</f>
        <v>13106.34388823</v>
      </c>
      <c r="D69" s="24">
        <f>+Mensual!S155</f>
        <v>10378.6608082</v>
      </c>
      <c r="E69" s="24">
        <f>+Mensual!T155</f>
        <v>7975.2562278799996</v>
      </c>
      <c r="F69" s="24">
        <f>+Mensual!U155</f>
        <v>5777.3203320499997</v>
      </c>
      <c r="G69" s="24">
        <f>+Mensual!W155</f>
        <v>4223.4105903</v>
      </c>
      <c r="H69" s="24">
        <f>+Mensual!J155</f>
        <v>0</v>
      </c>
      <c r="I69" s="24">
        <f>+Mensual!AB155</f>
        <v>180.51491695000001</v>
      </c>
      <c r="J69" s="24">
        <f>+Mensual!L155</f>
        <v>1077.10859061</v>
      </c>
      <c r="K69" s="24">
        <f>+Mensual!P155</f>
        <v>291.10488071999998</v>
      </c>
      <c r="L69" s="24">
        <f>+Mensual!Q155</f>
        <v>1018.05520031</v>
      </c>
      <c r="M69" s="24"/>
      <c r="N69" s="24">
        <f>+Mensual!Z155</f>
        <v>0</v>
      </c>
      <c r="O69" s="24">
        <f>+Mensual!AA155</f>
        <v>44027.775435249998</v>
      </c>
    </row>
    <row r="70" spans="1:15">
      <c r="A70" s="23" t="s">
        <v>13</v>
      </c>
      <c r="B70" s="23"/>
      <c r="C70" s="24">
        <f>+Mensual!R156</f>
        <v>13219.066318810001</v>
      </c>
      <c r="D70" s="24">
        <f>+Mensual!S156</f>
        <v>10262.991876759999</v>
      </c>
      <c r="E70" s="24">
        <f>+Mensual!T156</f>
        <v>7888.4149760999999</v>
      </c>
      <c r="F70" s="24">
        <f>+Mensual!U156</f>
        <v>5812.98572831</v>
      </c>
      <c r="G70" s="24">
        <f>+Mensual!W156</f>
        <v>4194.0137428199996</v>
      </c>
      <c r="H70" s="24">
        <f>+Mensual!J156</f>
        <v>0</v>
      </c>
      <c r="I70" s="24">
        <f>+Mensual!AB156</f>
        <v>185.37629555999999</v>
      </c>
      <c r="J70" s="24">
        <f>+Mensual!L156</f>
        <v>1116.4241962399999</v>
      </c>
      <c r="K70" s="24">
        <f>+Mensual!P156</f>
        <v>319.54771807999998</v>
      </c>
      <c r="L70" s="24">
        <f>+Mensual!Q156</f>
        <v>1047.46521375</v>
      </c>
      <c r="M70" s="24"/>
      <c r="N70" s="24">
        <f>+Mensual!Z156</f>
        <v>0</v>
      </c>
      <c r="O70" s="24">
        <f>+Mensual!AA156</f>
        <v>44046.286066430002</v>
      </c>
    </row>
    <row r="71" spans="1:15">
      <c r="A71" s="18" t="s">
        <v>14</v>
      </c>
      <c r="B71" s="18"/>
      <c r="C71" s="22">
        <f>+Mensual!R157</f>
        <v>13362.427111819999</v>
      </c>
      <c r="D71" s="22">
        <f>+Mensual!S157</f>
        <v>10451.352640200001</v>
      </c>
      <c r="E71" s="22">
        <f>+Mensual!T157</f>
        <v>7856.9928242899996</v>
      </c>
      <c r="F71" s="22">
        <f>+Mensual!U157</f>
        <v>5897.6956055999999</v>
      </c>
      <c r="G71" s="22">
        <f>+Mensual!W157</f>
        <v>4140.9424295700001</v>
      </c>
      <c r="H71" s="22">
        <f>+Mensual!J157</f>
        <v>0</v>
      </c>
      <c r="I71" s="22">
        <f>+Mensual!AB157</f>
        <v>209.62485146</v>
      </c>
      <c r="J71" s="22">
        <f>+Mensual!L157</f>
        <v>1149.7539158100001</v>
      </c>
      <c r="K71" s="22">
        <f>+Mensual!P157</f>
        <v>325.65663422</v>
      </c>
      <c r="L71" s="22">
        <f>+Mensual!Q157</f>
        <v>1104.77230132</v>
      </c>
      <c r="M71" s="22"/>
      <c r="N71" s="22">
        <f>+Mensual!Z157</f>
        <v>0</v>
      </c>
      <c r="O71" s="22">
        <f>+Mensual!AA157</f>
        <v>44499.218314290003</v>
      </c>
    </row>
    <row r="72" spans="1:15">
      <c r="A72" s="18" t="s">
        <v>15</v>
      </c>
      <c r="B72" s="18"/>
      <c r="C72" s="22">
        <f>+Mensual!R158</f>
        <v>13173.712516760001</v>
      </c>
      <c r="D72" s="22">
        <f>+Mensual!S158</f>
        <v>10727.08642818</v>
      </c>
      <c r="E72" s="22">
        <f>+Mensual!T158</f>
        <v>8320.0408759000002</v>
      </c>
      <c r="F72" s="22">
        <f>+Mensual!U158</f>
        <v>5929.2755254200001</v>
      </c>
      <c r="G72" s="22">
        <f>+Mensual!W158</f>
        <v>4126.8233626199999</v>
      </c>
      <c r="H72" s="22">
        <f>+Mensual!J158</f>
        <v>0</v>
      </c>
      <c r="I72" s="22">
        <f>+Mensual!AB158</f>
        <v>232.73039108</v>
      </c>
      <c r="J72" s="22">
        <f>+Mensual!L158</f>
        <v>1221.55389227</v>
      </c>
      <c r="K72" s="22">
        <f>+Mensual!P158</f>
        <v>388.13879506000001</v>
      </c>
      <c r="L72" s="22">
        <f>+Mensual!Q158</f>
        <v>1171.19228819</v>
      </c>
      <c r="M72" s="22"/>
      <c r="N72" s="22">
        <f>+Mensual!Z158</f>
        <v>0</v>
      </c>
      <c r="O72" s="22">
        <f>+Mensual!AA158</f>
        <v>45290.554075480002</v>
      </c>
    </row>
    <row r="73" spans="1:15">
      <c r="A73" s="23" t="s">
        <v>16</v>
      </c>
      <c r="B73" s="23"/>
      <c r="C73" s="24">
        <f>+Mensual!R159</f>
        <v>13390.500075940001</v>
      </c>
      <c r="D73" s="24">
        <f>+Mensual!S159</f>
        <v>10749.37090828</v>
      </c>
      <c r="E73" s="24">
        <f>+Mensual!T159</f>
        <v>8360.9626469100003</v>
      </c>
      <c r="F73" s="24">
        <f>+Mensual!U159</f>
        <v>6126.5609458199997</v>
      </c>
      <c r="G73" s="24">
        <f>+Mensual!W159</f>
        <v>4029.9474623599999</v>
      </c>
      <c r="H73" s="24">
        <f>+Mensual!J159</f>
        <v>0</v>
      </c>
      <c r="I73" s="24">
        <f>+Mensual!AB159</f>
        <v>242.79867182999999</v>
      </c>
      <c r="J73" s="24">
        <f>+Mensual!L159</f>
        <v>1260.07386056</v>
      </c>
      <c r="K73" s="24">
        <f>+Mensual!P159</f>
        <v>370.62728212000002</v>
      </c>
      <c r="L73" s="24">
        <f>+Mensual!Q159</f>
        <v>1254.5536838099999</v>
      </c>
      <c r="M73" s="24"/>
      <c r="N73" s="24">
        <f>+Mensual!Z159</f>
        <v>0</v>
      </c>
      <c r="O73" s="24">
        <f>+Mensual!AA159</f>
        <v>45785.39553763</v>
      </c>
    </row>
    <row r="74" spans="1:15">
      <c r="A74" s="23" t="s">
        <v>17</v>
      </c>
      <c r="B74" s="23"/>
      <c r="C74" s="24">
        <f>+Mensual!R160</f>
        <v>13261.72571481</v>
      </c>
      <c r="D74" s="24">
        <f>+Mensual!S160</f>
        <v>10481.20052921</v>
      </c>
      <c r="E74" s="24">
        <f>+Mensual!T160</f>
        <v>8509.3394976199997</v>
      </c>
      <c r="F74" s="24">
        <f>+Mensual!U160</f>
        <v>6144.6308405299997</v>
      </c>
      <c r="G74" s="24">
        <f>+Mensual!W160</f>
        <v>4086.19205908</v>
      </c>
      <c r="H74" s="24">
        <f>+Mensual!J160</f>
        <v>0</v>
      </c>
      <c r="I74" s="24">
        <f>+Mensual!AB160</f>
        <v>377.12446260000002</v>
      </c>
      <c r="J74" s="24">
        <f>+Mensual!L160</f>
        <v>1337.73109699</v>
      </c>
      <c r="K74" s="24">
        <f>+Mensual!P160</f>
        <v>370.79067760999999</v>
      </c>
      <c r="L74" s="24">
        <f>+Mensual!Q160</f>
        <v>1257.11567876</v>
      </c>
      <c r="M74" s="24"/>
      <c r="N74" s="24">
        <f>+Mensual!Z160</f>
        <v>0</v>
      </c>
      <c r="O74" s="24">
        <f>+Mensual!AA160</f>
        <v>45825.850557209997</v>
      </c>
    </row>
    <row r="75" spans="1:15">
      <c r="A75" s="18"/>
      <c r="B75" s="18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>
      <c r="A76" s="26">
        <v>2006</v>
      </c>
      <c r="B76" s="18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>
      <c r="A77" s="26"/>
      <c r="B77" s="18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ht="16.5" customHeight="1">
      <c r="A78" s="18" t="s">
        <v>6</v>
      </c>
      <c r="B78" s="18"/>
      <c r="C78" s="22">
        <f>+Mensual!R162</f>
        <v>13871.36065103</v>
      </c>
      <c r="D78" s="22">
        <f>+Mensual!S162</f>
        <v>10859.420241129999</v>
      </c>
      <c r="E78" s="22">
        <f>+Mensual!T162</f>
        <v>8836.1531259399999</v>
      </c>
      <c r="F78" s="22">
        <f>+Mensual!U162</f>
        <v>6247.4994615200003</v>
      </c>
      <c r="G78" s="22">
        <f>+Mensual!W162</f>
        <v>4460.2143779500002</v>
      </c>
      <c r="H78" s="22">
        <f>+Mensual!J162</f>
        <v>0</v>
      </c>
      <c r="I78" s="22">
        <f>+Mensual!AB162</f>
        <v>371.6024716</v>
      </c>
      <c r="J78" s="22">
        <f>+Mensual!L162</f>
        <v>1353.86548429</v>
      </c>
      <c r="K78" s="22">
        <f>+Mensual!P162</f>
        <v>396.26263523</v>
      </c>
      <c r="L78" s="22">
        <f>+Mensual!Q162</f>
        <v>1304.8361047200001</v>
      </c>
      <c r="M78" s="22"/>
      <c r="N78" s="22">
        <f>+Mensual!Z162</f>
        <v>0</v>
      </c>
      <c r="O78" s="22">
        <f>+Mensual!AA162</f>
        <v>47701.214553409998</v>
      </c>
    </row>
    <row r="79" spans="1:15">
      <c r="A79" s="18" t="s">
        <v>7</v>
      </c>
      <c r="B79" s="18"/>
      <c r="C79" s="22">
        <f>+Mensual!R163</f>
        <v>13966.08847705</v>
      </c>
      <c r="D79" s="22">
        <f>+Mensual!S163</f>
        <v>11237.341617350001</v>
      </c>
      <c r="E79" s="22">
        <f>+Mensual!T163</f>
        <v>9012.2026121899999</v>
      </c>
      <c r="F79" s="22">
        <f>+Mensual!U163</f>
        <v>6358.8447581999999</v>
      </c>
      <c r="G79" s="22">
        <f>+Mensual!W163</f>
        <v>4465.43813641</v>
      </c>
      <c r="H79" s="22">
        <f>+Mensual!J163</f>
        <v>0</v>
      </c>
      <c r="I79" s="22">
        <f>+Mensual!AB163</f>
        <v>397.10334154999998</v>
      </c>
      <c r="J79" s="22">
        <f>+Mensual!L163</f>
        <v>1371.6640667500001</v>
      </c>
      <c r="K79" s="22">
        <f>+Mensual!P163</f>
        <v>403.14064286000001</v>
      </c>
      <c r="L79" s="22">
        <f>+Mensual!Q163</f>
        <v>1413.5205177600001</v>
      </c>
      <c r="M79" s="22"/>
      <c r="N79" s="22">
        <f>+Mensual!Z163</f>
        <v>0</v>
      </c>
      <c r="O79" s="22">
        <f>+Mensual!AA163</f>
        <v>48625.344170119999</v>
      </c>
    </row>
    <row r="80" spans="1:15">
      <c r="A80" s="23" t="s">
        <v>8</v>
      </c>
      <c r="B80" s="23"/>
      <c r="C80" s="24">
        <f>+Mensual!R164</f>
        <v>14365.37656239</v>
      </c>
      <c r="D80" s="24">
        <f>+Mensual!S164</f>
        <v>11151.8234713</v>
      </c>
      <c r="E80" s="24">
        <f>+Mensual!T164</f>
        <v>9025.4380521500007</v>
      </c>
      <c r="F80" s="24">
        <f>+Mensual!U164</f>
        <v>6424.5883733600003</v>
      </c>
      <c r="G80" s="24">
        <f>+Mensual!W164</f>
        <v>4312.6259409100003</v>
      </c>
      <c r="H80" s="24">
        <f>+Mensual!J164</f>
        <v>0</v>
      </c>
      <c r="I80" s="24">
        <f>+Mensual!AB164</f>
        <v>517.92094558999997</v>
      </c>
      <c r="J80" s="24">
        <f>+Mensual!L164</f>
        <v>1387.3682399700001</v>
      </c>
      <c r="K80" s="24">
        <f>+Mensual!P164</f>
        <v>408.70560668000002</v>
      </c>
      <c r="L80" s="24">
        <f>+Mensual!Q164</f>
        <v>1506.51663291</v>
      </c>
      <c r="M80" s="24"/>
      <c r="N80" s="24">
        <f>+Mensual!Z164</f>
        <v>0</v>
      </c>
      <c r="O80" s="24">
        <f>+Mensual!AA164</f>
        <v>49100.363825259999</v>
      </c>
    </row>
    <row r="81" spans="1:15">
      <c r="A81" s="23" t="s">
        <v>9</v>
      </c>
      <c r="B81" s="23"/>
      <c r="C81" s="24">
        <f>+Mensual!R165</f>
        <v>14863.06060087</v>
      </c>
      <c r="D81" s="24">
        <f>+Mensual!S165</f>
        <v>11764.196174209999</v>
      </c>
      <c r="E81" s="24">
        <f>+Mensual!T165</f>
        <v>9495.2561571999995</v>
      </c>
      <c r="F81" s="24">
        <f>+Mensual!U165</f>
        <v>6516.35758738</v>
      </c>
      <c r="G81" s="24">
        <f>+Mensual!W165</f>
        <v>4468.7101160900002</v>
      </c>
      <c r="H81" s="24">
        <f>+Mensual!J165</f>
        <v>0</v>
      </c>
      <c r="I81" s="24">
        <f>+Mensual!AB165</f>
        <v>564.10418951999998</v>
      </c>
      <c r="J81" s="24">
        <f>+Mensual!L165</f>
        <v>1556.6149106099999</v>
      </c>
      <c r="K81" s="24">
        <f>+Mensual!P165</f>
        <v>436.68413699000001</v>
      </c>
      <c r="L81" s="24">
        <f>+Mensual!Q165</f>
        <v>1629.6199406799999</v>
      </c>
      <c r="M81" s="24"/>
      <c r="N81" s="24">
        <f>+Mensual!Z165</f>
        <v>0</v>
      </c>
      <c r="O81" s="24">
        <f>+Mensual!AA165</f>
        <v>51294.603813549998</v>
      </c>
    </row>
    <row r="82" spans="1:15">
      <c r="A82" s="18" t="s">
        <v>10</v>
      </c>
      <c r="B82" s="18"/>
      <c r="C82" s="22">
        <f>+Mensual!R166</f>
        <v>14883.616365039999</v>
      </c>
      <c r="D82" s="22">
        <f>+Mensual!S166</f>
        <v>11798.645391350001</v>
      </c>
      <c r="E82" s="22">
        <f>+Mensual!T166</f>
        <v>9429.5818989199997</v>
      </c>
      <c r="F82" s="22">
        <f>+Mensual!U166</f>
        <v>6336.6576228100002</v>
      </c>
      <c r="G82" s="22">
        <f>+Mensual!W166</f>
        <v>4439.7256190300004</v>
      </c>
      <c r="H82" s="22">
        <f>+Mensual!J166</f>
        <v>0</v>
      </c>
      <c r="I82" s="22">
        <f>+Mensual!AB166</f>
        <v>593.14946972999996</v>
      </c>
      <c r="J82" s="22">
        <f>+Mensual!L166</f>
        <v>1561.2231127</v>
      </c>
      <c r="K82" s="22">
        <f>+Mensual!P166</f>
        <v>449.07396755000002</v>
      </c>
      <c r="L82" s="22">
        <f>+Mensual!Q166</f>
        <v>1735.78133916</v>
      </c>
      <c r="M82" s="22"/>
      <c r="N82" s="22">
        <f>+Mensual!Z166</f>
        <v>0</v>
      </c>
      <c r="O82" s="22">
        <f>+Mensual!AA166</f>
        <v>51227.45478629</v>
      </c>
    </row>
    <row r="83" spans="1:15">
      <c r="A83" s="18" t="s">
        <v>11</v>
      </c>
      <c r="B83" s="18"/>
      <c r="C83" s="22">
        <f>+Mensual!R167</f>
        <v>14821.82690584</v>
      </c>
      <c r="D83" s="22">
        <f>+Mensual!S167</f>
        <v>12236.772652989999</v>
      </c>
      <c r="E83" s="22">
        <f>+Mensual!T167</f>
        <v>9313.3868033399995</v>
      </c>
      <c r="F83" s="22">
        <f>+Mensual!U167</f>
        <v>6342.6407477800003</v>
      </c>
      <c r="G83" s="22">
        <f>+Mensual!W167</f>
        <v>4528.8396577200001</v>
      </c>
      <c r="H83" s="22">
        <f>+Mensual!J167</f>
        <v>0</v>
      </c>
      <c r="I83" s="22">
        <f>+Mensual!AB167</f>
        <v>640.54964744999995</v>
      </c>
      <c r="J83" s="22">
        <f>+Mensual!L167</f>
        <v>1587.0391973000001</v>
      </c>
      <c r="K83" s="22">
        <f>+Mensual!P167</f>
        <v>432.00547197999998</v>
      </c>
      <c r="L83" s="22">
        <f>+Mensual!Q167</f>
        <v>1845.0361453999999</v>
      </c>
      <c r="M83" s="22"/>
      <c r="N83" s="22">
        <f>+Mensual!Z167</f>
        <v>0</v>
      </c>
      <c r="O83" s="22">
        <f>+Mensual!AA167</f>
        <v>51748.097229799998</v>
      </c>
    </row>
    <row r="84" spans="1:15">
      <c r="A84" s="23" t="s">
        <v>12</v>
      </c>
      <c r="B84" s="23"/>
      <c r="C84" s="24">
        <f>+Mensual!R168</f>
        <v>14922.195706</v>
      </c>
      <c r="D84" s="24">
        <f>+Mensual!S168</f>
        <v>12356.82539778</v>
      </c>
      <c r="E84" s="24">
        <f>+Mensual!T168</f>
        <v>9611.1330005700001</v>
      </c>
      <c r="F84" s="24">
        <f>+Mensual!U168</f>
        <v>6372.2218818900001</v>
      </c>
      <c r="G84" s="24">
        <f>+Mensual!W168</f>
        <v>4711.9920626100002</v>
      </c>
      <c r="H84" s="24">
        <f>+Mensual!J168</f>
        <v>0</v>
      </c>
      <c r="I84" s="24">
        <f>+Mensual!AB168</f>
        <v>675.4633738</v>
      </c>
      <c r="J84" s="24">
        <f>+Mensual!L168</f>
        <v>1627.4360946500001</v>
      </c>
      <c r="K84" s="24">
        <f>+Mensual!P168</f>
        <v>437.39294468000003</v>
      </c>
      <c r="L84" s="24">
        <f>+Mensual!Q168</f>
        <v>1867.3952424500001</v>
      </c>
      <c r="M84" s="24"/>
      <c r="N84" s="24">
        <f>+Mensual!Z168</f>
        <v>0</v>
      </c>
      <c r="O84" s="24">
        <f>+Mensual!AA168</f>
        <v>52582.05570443</v>
      </c>
    </row>
    <row r="85" spans="1:15">
      <c r="A85" s="23" t="s">
        <v>13</v>
      </c>
      <c r="B85" s="23"/>
      <c r="C85" s="24">
        <f>+Mensual!R169</f>
        <v>15176.58485094</v>
      </c>
      <c r="D85" s="24">
        <f>+Mensual!S169</f>
        <v>12579.80319362</v>
      </c>
      <c r="E85" s="24">
        <f>+Mensual!T169</f>
        <v>9694.8514588199996</v>
      </c>
      <c r="F85" s="24">
        <f>+Mensual!U169</f>
        <v>6428.4831882600001</v>
      </c>
      <c r="G85" s="24">
        <f>+Mensual!W169</f>
        <v>4594.0761390400003</v>
      </c>
      <c r="H85" s="24">
        <f>+Mensual!J169</f>
        <v>0</v>
      </c>
      <c r="I85" s="24">
        <f>+Mensual!AB169</f>
        <v>687.44584728999996</v>
      </c>
      <c r="J85" s="24">
        <f>+Mensual!L169</f>
        <v>1741.3348183799999</v>
      </c>
      <c r="K85" s="24">
        <f>+Mensual!P169</f>
        <v>436.65538878000001</v>
      </c>
      <c r="L85" s="24">
        <f>+Mensual!Q169</f>
        <v>1931.1678003100001</v>
      </c>
      <c r="M85" s="24"/>
      <c r="N85" s="24">
        <f>+Mensual!Z169</f>
        <v>0</v>
      </c>
      <c r="O85" s="24">
        <f>+Mensual!AA169</f>
        <v>53270.40268544</v>
      </c>
    </row>
    <row r="86" spans="1:15">
      <c r="A86" s="18" t="s">
        <v>14</v>
      </c>
      <c r="B86" s="18"/>
      <c r="C86" s="22">
        <f>+Mensual!R170</f>
        <v>15167.03107223</v>
      </c>
      <c r="D86" s="22">
        <f>+Mensual!S170</f>
        <v>12616.76955531</v>
      </c>
      <c r="E86" s="22">
        <f>+Mensual!T170</f>
        <v>10340.007633409999</v>
      </c>
      <c r="F86" s="22">
        <f>+Mensual!U170</f>
        <v>6641.9628387299999</v>
      </c>
      <c r="G86" s="22">
        <f>+Mensual!W170</f>
        <v>4633.4687106499996</v>
      </c>
      <c r="H86" s="22">
        <f>+Mensual!J170</f>
        <v>0</v>
      </c>
      <c r="I86" s="22">
        <f>+Mensual!AB170</f>
        <v>686.75635235000004</v>
      </c>
      <c r="J86" s="22">
        <f>+Mensual!L170</f>
        <v>1776.48722666</v>
      </c>
      <c r="K86" s="22">
        <f>+Mensual!P170</f>
        <v>431.11149103000002</v>
      </c>
      <c r="L86" s="22">
        <f>+Mensual!Q170</f>
        <v>2032.0542578</v>
      </c>
      <c r="M86" s="22"/>
      <c r="N86" s="22">
        <f>+Mensual!Z170</f>
        <v>0</v>
      </c>
      <c r="O86" s="22">
        <f>+Mensual!AA170</f>
        <v>54325.649138170003</v>
      </c>
    </row>
    <row r="87" spans="1:15">
      <c r="A87" s="18" t="s">
        <v>15</v>
      </c>
      <c r="B87" s="18"/>
      <c r="C87" s="22">
        <f>+Mensual!R171</f>
        <v>15029.850866340001</v>
      </c>
      <c r="D87" s="22">
        <f>+Mensual!S171</f>
        <v>13003.708652470001</v>
      </c>
      <c r="E87" s="22">
        <f>+Mensual!T171</f>
        <v>9786.3806023800007</v>
      </c>
      <c r="F87" s="22">
        <f>+Mensual!U171</f>
        <v>6685.9023928500001</v>
      </c>
      <c r="G87" s="22">
        <f>+Mensual!W171</f>
        <v>4574.1660249899996</v>
      </c>
      <c r="H87" s="22">
        <f>+Mensual!J171</f>
        <v>0</v>
      </c>
      <c r="I87" s="22">
        <f>+Mensual!AB171</f>
        <v>836.59942134000005</v>
      </c>
      <c r="J87" s="22">
        <f>+Mensual!L171</f>
        <v>1884.7005314400001</v>
      </c>
      <c r="K87" s="22">
        <f>+Mensual!P171</f>
        <v>423.75117516</v>
      </c>
      <c r="L87" s="22">
        <f>+Mensual!Q171</f>
        <v>2042.5802521799999</v>
      </c>
      <c r="M87" s="22"/>
      <c r="N87" s="22">
        <f>+Mensual!Z171</f>
        <v>0</v>
      </c>
      <c r="O87" s="22">
        <f>+Mensual!AA171</f>
        <v>54267.639919150002</v>
      </c>
    </row>
    <row r="88" spans="1:15">
      <c r="A88" s="23" t="s">
        <v>16</v>
      </c>
      <c r="B88" s="23"/>
      <c r="C88" s="24">
        <f>+Mensual!R172</f>
        <v>14791.72328339</v>
      </c>
      <c r="D88" s="24">
        <f>+Mensual!S172</f>
        <v>12639.61542543</v>
      </c>
      <c r="E88" s="24">
        <f>+Mensual!T172</f>
        <v>9950.7610680800008</v>
      </c>
      <c r="F88" s="24">
        <f>+Mensual!U172</f>
        <v>6652.2947636999997</v>
      </c>
      <c r="G88" s="24">
        <f>+Mensual!W172</f>
        <v>4554.0057735199998</v>
      </c>
      <c r="H88" s="24">
        <f>+Mensual!J172</f>
        <v>0</v>
      </c>
      <c r="I88" s="24">
        <f>+Mensual!AB172</f>
        <v>804.18074520000005</v>
      </c>
      <c r="J88" s="24">
        <f>+Mensual!L172</f>
        <v>2019.2174167600001</v>
      </c>
      <c r="K88" s="24">
        <f>+Mensual!P172</f>
        <v>443.99515081999999</v>
      </c>
      <c r="L88" s="24">
        <f>+Mensual!Q172</f>
        <v>2073.7258859600001</v>
      </c>
      <c r="M88" s="24"/>
      <c r="N88" s="24">
        <f>+Mensual!Z172</f>
        <v>0</v>
      </c>
      <c r="O88" s="24">
        <f>+Mensual!AA172</f>
        <v>53929.519512860003</v>
      </c>
    </row>
    <row r="89" spans="1:15">
      <c r="A89" s="23" t="s">
        <v>17</v>
      </c>
      <c r="B89" s="23"/>
      <c r="C89" s="24">
        <f>+Mensual!R173</f>
        <v>14951.717380890001</v>
      </c>
      <c r="D89" s="24">
        <f>+Mensual!S173</f>
        <v>12669.34796782</v>
      </c>
      <c r="E89" s="24">
        <f>+Mensual!T173</f>
        <v>9867.0266095900006</v>
      </c>
      <c r="F89" s="24">
        <f>+Mensual!U173</f>
        <v>6774.7502609200001</v>
      </c>
      <c r="G89" s="24">
        <f>+Mensual!W173</f>
        <v>4511.2693957800002</v>
      </c>
      <c r="H89" s="24">
        <f>+Mensual!J173</f>
        <v>0</v>
      </c>
      <c r="I89" s="24">
        <f>+Mensual!AB173</f>
        <v>850.17808879999995</v>
      </c>
      <c r="J89" s="24">
        <f>+Mensual!L173</f>
        <v>2023.22866247</v>
      </c>
      <c r="K89" s="24">
        <f>+Mensual!P173</f>
        <v>437.20971144999999</v>
      </c>
      <c r="L89" s="24">
        <f>+Mensual!Q173</f>
        <v>2079.6976521199999</v>
      </c>
      <c r="M89" s="24"/>
      <c r="N89" s="24">
        <f>+Mensual!Z173</f>
        <v>0</v>
      </c>
      <c r="O89" s="24">
        <f>+Mensual!AA173</f>
        <v>54164.425729839997</v>
      </c>
    </row>
    <row r="90" spans="1:15">
      <c r="A90" s="18"/>
      <c r="B90" s="18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>
      <c r="A91" s="26">
        <v>2007</v>
      </c>
      <c r="B91" s="18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>
      <c r="A92" s="26"/>
      <c r="B92" s="18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ht="16.5" customHeight="1">
      <c r="A93" s="18" t="s">
        <v>6</v>
      </c>
      <c r="B93" s="18"/>
      <c r="C93" s="22">
        <f>+Mensual!R175</f>
        <v>15585.758364859999</v>
      </c>
      <c r="D93" s="22">
        <f>+Mensual!S175</f>
        <v>12675.9077354</v>
      </c>
      <c r="E93" s="22">
        <f>+Mensual!T175</f>
        <v>10497.31357901</v>
      </c>
      <c r="F93" s="22">
        <f>+Mensual!U175</f>
        <v>6978.05427186</v>
      </c>
      <c r="G93" s="22">
        <f>+Mensual!W175</f>
        <v>4742.7119014800001</v>
      </c>
      <c r="H93" s="22">
        <f>+Mensual!J175</f>
        <v>0</v>
      </c>
      <c r="I93" s="22">
        <f>+Mensual!AB175</f>
        <v>853.85204142999999</v>
      </c>
      <c r="J93" s="22">
        <f>+Mensual!L175</f>
        <v>2077.3431975399999</v>
      </c>
      <c r="K93" s="22">
        <f>+Mensual!P175</f>
        <v>430.84100101000001</v>
      </c>
      <c r="L93" s="22">
        <f>+Mensual!Q175</f>
        <v>2112.3243775000001</v>
      </c>
      <c r="M93" s="22">
        <f>+Mensual!AC175</f>
        <v>419.58469661999999</v>
      </c>
      <c r="N93" s="22">
        <f>+Mensual!Z175</f>
        <v>0</v>
      </c>
      <c r="O93" s="22">
        <f>+Mensual!AA175</f>
        <v>56373.691166709999</v>
      </c>
    </row>
    <row r="94" spans="1:15">
      <c r="A94" s="18" t="s">
        <v>7</v>
      </c>
      <c r="B94" s="18"/>
      <c r="C94" s="22">
        <f>+Mensual!R176</f>
        <v>15641.972</v>
      </c>
      <c r="D94" s="22">
        <f>+Mensual!S176</f>
        <v>12631.06</v>
      </c>
      <c r="E94" s="22">
        <f>+Mensual!T176</f>
        <v>10423.147000000001</v>
      </c>
      <c r="F94" s="22">
        <f>+Mensual!U176</f>
        <v>6883.0860000000002</v>
      </c>
      <c r="G94" s="22">
        <f>+Mensual!W176</f>
        <v>4706.0919999999996</v>
      </c>
      <c r="H94" s="22">
        <f>+Mensual!J176</f>
        <v>0</v>
      </c>
      <c r="I94" s="22">
        <f>+Mensual!AB176</f>
        <v>913.471</v>
      </c>
      <c r="J94" s="22">
        <f>+Mensual!L176</f>
        <v>2087.7640000000001</v>
      </c>
      <c r="K94" s="22">
        <f>+Mensual!P176</f>
        <v>452.423</v>
      </c>
      <c r="L94" s="22">
        <f>+Mensual!Q176</f>
        <v>2199.4609999999998</v>
      </c>
      <c r="M94" s="22">
        <f>+Mensual!AC176</f>
        <v>432.81299999999999</v>
      </c>
      <c r="N94" s="22">
        <f>+Mensual!Z176</f>
        <v>0</v>
      </c>
      <c r="O94" s="22">
        <f>+Mensual!AA176</f>
        <v>56371.288999999997</v>
      </c>
    </row>
    <row r="95" spans="1:15">
      <c r="A95" s="23" t="s">
        <v>8</v>
      </c>
      <c r="B95" s="23"/>
      <c r="C95" s="24">
        <f>+Mensual!R177</f>
        <v>15944.59620059</v>
      </c>
      <c r="D95" s="24">
        <f>+Mensual!S177</f>
        <v>12927.757989109999</v>
      </c>
      <c r="E95" s="24">
        <f>+Mensual!T177</f>
        <v>10557.9361242</v>
      </c>
      <c r="F95" s="24">
        <f>+Mensual!U177</f>
        <v>7034.1539952399999</v>
      </c>
      <c r="G95" s="24">
        <f>+Mensual!W177</f>
        <v>4628.34570231</v>
      </c>
      <c r="H95" s="24">
        <f>+Mensual!J177</f>
        <v>0</v>
      </c>
      <c r="I95" s="24">
        <f>+Mensual!AB177</f>
        <v>937.29853093999998</v>
      </c>
      <c r="J95" s="24">
        <f>+Mensual!L177</f>
        <v>2131.5660910299998</v>
      </c>
      <c r="K95" s="24">
        <f>+Mensual!P177</f>
        <v>453.82681362</v>
      </c>
      <c r="L95" s="24">
        <f>+Mensual!Q177</f>
        <v>2250.18871257</v>
      </c>
      <c r="M95" s="24">
        <f>+Mensual!AC177</f>
        <v>442.54876595000002</v>
      </c>
      <c r="N95" s="24">
        <f>+Mensual!Z177</f>
        <v>0</v>
      </c>
      <c r="O95" s="24">
        <f>+Mensual!AA177</f>
        <v>57308.218925560002</v>
      </c>
    </row>
    <row r="96" spans="1:15">
      <c r="A96" s="23" t="s">
        <v>9</v>
      </c>
      <c r="B96" s="23"/>
      <c r="C96" s="24">
        <f>+Mensual!R178</f>
        <v>15698.66257298</v>
      </c>
      <c r="D96" s="24">
        <f>+Mensual!S178</f>
        <v>13292.3931822</v>
      </c>
      <c r="E96" s="24">
        <f>+Mensual!T178</f>
        <v>10623.03170222</v>
      </c>
      <c r="F96" s="24">
        <f>+Mensual!U178</f>
        <v>6978.8071843300004</v>
      </c>
      <c r="G96" s="24">
        <f>+Mensual!W178</f>
        <v>4553.40604308</v>
      </c>
      <c r="H96" s="24">
        <f>+Mensual!J178</f>
        <v>0</v>
      </c>
      <c r="I96" s="24">
        <f>+Mensual!AB178</f>
        <v>968.86843233000002</v>
      </c>
      <c r="J96" s="24">
        <f>+Mensual!L178</f>
        <v>2215.49696864</v>
      </c>
      <c r="K96" s="24">
        <f>+Mensual!P178</f>
        <v>450.16837346</v>
      </c>
      <c r="L96" s="24">
        <f>+Mensual!Q178</f>
        <v>2294.8901155799999</v>
      </c>
      <c r="M96" s="24">
        <f>+Mensual!AC178</f>
        <v>419.32173296000002</v>
      </c>
      <c r="N96" s="24">
        <f>+Mensual!Z178</f>
        <v>0</v>
      </c>
      <c r="O96" s="24">
        <f>+Mensual!AA178</f>
        <v>57495.046307780001</v>
      </c>
    </row>
    <row r="97" spans="1:15">
      <c r="A97" s="18" t="s">
        <v>10</v>
      </c>
      <c r="B97" s="18"/>
      <c r="C97" s="22">
        <f>+Mensual!R179</f>
        <v>16164.19105125</v>
      </c>
      <c r="D97" s="22">
        <f>+Mensual!S179</f>
        <v>13491.282259359999</v>
      </c>
      <c r="E97" s="22">
        <f>+Mensual!T179</f>
        <v>10730.92358671</v>
      </c>
      <c r="F97" s="22">
        <f>+Mensual!U179</f>
        <v>7173.2527062099998</v>
      </c>
      <c r="G97" s="22">
        <f>+Mensual!W179</f>
        <v>4593.7091882900004</v>
      </c>
      <c r="H97" s="22">
        <f>+Mensual!J179</f>
        <v>0</v>
      </c>
      <c r="I97" s="22">
        <f>+Mensual!AB179</f>
        <v>980.33232254999996</v>
      </c>
      <c r="J97" s="22">
        <f>+Mensual!L179</f>
        <v>2295.0559523900001</v>
      </c>
      <c r="K97" s="22">
        <f>+Mensual!P179</f>
        <v>453.72288823999997</v>
      </c>
      <c r="L97" s="22">
        <f>+Mensual!Q179</f>
        <v>2472.1469089000002</v>
      </c>
      <c r="M97" s="22">
        <f>+Mensual!AC179</f>
        <v>443.80013504999999</v>
      </c>
      <c r="N97" s="22">
        <f>+Mensual!Z179</f>
        <v>0</v>
      </c>
      <c r="O97" s="22">
        <f>+Mensual!AA179</f>
        <v>58798.416998950001</v>
      </c>
    </row>
    <row r="98" spans="1:15">
      <c r="A98" s="18" t="s">
        <v>11</v>
      </c>
      <c r="B98" s="18"/>
      <c r="C98" s="22">
        <f>+Mensual!R180</f>
        <v>16165.790615899999</v>
      </c>
      <c r="D98" s="22">
        <f>+Mensual!S180</f>
        <v>13749.901269509999</v>
      </c>
      <c r="E98" s="22">
        <f>+Mensual!T180</f>
        <v>10800.340702359999</v>
      </c>
      <c r="F98" s="22">
        <f>+Mensual!U180</f>
        <v>7407.9960781500004</v>
      </c>
      <c r="G98" s="22">
        <f>+Mensual!W180</f>
        <v>4629.4161337599999</v>
      </c>
      <c r="H98" s="22">
        <f>+Mensual!J180</f>
        <v>0</v>
      </c>
      <c r="I98" s="22">
        <f>+Mensual!AB180</f>
        <v>968.39496327999996</v>
      </c>
      <c r="J98" s="22">
        <f>+Mensual!L180</f>
        <v>2406.8573363800001</v>
      </c>
      <c r="K98" s="22">
        <f>+Mensual!P180</f>
        <v>476.55570914999998</v>
      </c>
      <c r="L98" s="22">
        <f>+Mensual!Q180</f>
        <v>2488.2378054599999</v>
      </c>
      <c r="M98" s="22">
        <f>+Mensual!AC180</f>
        <v>450.26007018000001</v>
      </c>
      <c r="N98" s="22">
        <f>+Mensual!Z180</f>
        <v>0</v>
      </c>
      <c r="O98" s="22">
        <f>+Mensual!AA180</f>
        <v>59543.750684129998</v>
      </c>
    </row>
    <row r="99" spans="1:15">
      <c r="A99" s="23" t="s">
        <v>12</v>
      </c>
      <c r="B99" s="23"/>
      <c r="C99" s="24">
        <f>+Mensual!R181</f>
        <v>16680.12250306</v>
      </c>
      <c r="D99" s="24">
        <f>+Mensual!S181</f>
        <v>13907.55992057</v>
      </c>
      <c r="E99" s="24">
        <f>+Mensual!T181</f>
        <v>11147.52899028</v>
      </c>
      <c r="F99" s="24">
        <f>+Mensual!U181</f>
        <v>7328.9443082099997</v>
      </c>
      <c r="G99" s="24">
        <f>+Mensual!W181</f>
        <v>4620.1139257599998</v>
      </c>
      <c r="H99" s="24">
        <f>+Mensual!J181</f>
        <v>0</v>
      </c>
      <c r="I99" s="24">
        <f>+Mensual!AB181</f>
        <v>978.26924704999999</v>
      </c>
      <c r="J99" s="24">
        <f>+Mensual!L181</f>
        <v>2473.49848565</v>
      </c>
      <c r="K99" s="24">
        <f>+Mensual!P181</f>
        <v>462.34754039000001</v>
      </c>
      <c r="L99" s="24">
        <f>+Mensual!Q181</f>
        <v>2498.3976496400001</v>
      </c>
      <c r="M99" s="24">
        <f>+Mensual!AC181</f>
        <v>473.05494322999999</v>
      </c>
      <c r="N99" s="24">
        <f>+Mensual!Z181</f>
        <v>0</v>
      </c>
      <c r="O99" s="24">
        <f>+Mensual!AA181</f>
        <v>60569.837513840001</v>
      </c>
    </row>
    <row r="100" spans="1:15">
      <c r="A100" s="23" t="s">
        <v>13</v>
      </c>
      <c r="B100" s="23"/>
      <c r="C100" s="24">
        <f>+Mensual!R182</f>
        <v>16613.684073979999</v>
      </c>
      <c r="D100" s="24">
        <f>+Mensual!S182</f>
        <v>14139.695816810001</v>
      </c>
      <c r="E100" s="24">
        <f>+Mensual!T182</f>
        <v>11104.246431269999</v>
      </c>
      <c r="F100" s="24">
        <f>+Mensual!U182</f>
        <v>7349.2843375599996</v>
      </c>
      <c r="G100" s="24">
        <f>+Mensual!W182</f>
        <v>4597.07783638</v>
      </c>
      <c r="H100" s="24">
        <f>+Mensual!J182</f>
        <v>0</v>
      </c>
      <c r="I100" s="24">
        <f>+Mensual!AB182</f>
        <v>989.35641325999995</v>
      </c>
      <c r="J100" s="24">
        <f>+Mensual!L182</f>
        <v>2520.0651803999999</v>
      </c>
      <c r="K100" s="24">
        <f>+Mensual!P182</f>
        <v>453.10456893999998</v>
      </c>
      <c r="L100" s="24">
        <f>+Mensual!Q182</f>
        <v>2629.1739266099999</v>
      </c>
      <c r="M100" s="24">
        <f>+Mensual!AC182</f>
        <v>508.49038474000002</v>
      </c>
      <c r="N100" s="24">
        <f>+Mensual!Z182</f>
        <v>0</v>
      </c>
      <c r="O100" s="24">
        <f>+Mensual!AA182</f>
        <v>60904.17896995</v>
      </c>
    </row>
    <row r="101" spans="1:15">
      <c r="A101" s="18" t="s">
        <v>14</v>
      </c>
      <c r="B101" s="18"/>
      <c r="C101" s="22">
        <f>+Mensual!R183</f>
        <v>16988.749068419998</v>
      </c>
      <c r="D101" s="22">
        <f>+Mensual!S183</f>
        <v>14272.816417849999</v>
      </c>
      <c r="E101" s="22">
        <f>+Mensual!T183</f>
        <v>11213.628571339999</v>
      </c>
      <c r="F101" s="22">
        <f>+Mensual!U183</f>
        <v>7554.6104935000003</v>
      </c>
      <c r="G101" s="22">
        <f>+Mensual!W183</f>
        <v>4701.9884307499997</v>
      </c>
      <c r="H101" s="22">
        <f>+Mensual!J183</f>
        <v>0</v>
      </c>
      <c r="I101" s="22">
        <f>+Mensual!AB183</f>
        <v>969.53130217</v>
      </c>
      <c r="J101" s="22">
        <f>+Mensual!L183</f>
        <v>2606.5607377699998</v>
      </c>
      <c r="K101" s="22">
        <f>+Mensual!P183</f>
        <v>452.39701009999999</v>
      </c>
      <c r="L101" s="22">
        <f>+Mensual!Q183</f>
        <v>2687.3603568200001</v>
      </c>
      <c r="M101" s="22">
        <f>+Mensual!AC183</f>
        <v>531.99077528999999</v>
      </c>
      <c r="N101" s="22">
        <f>+Mensual!Z183</f>
        <v>0</v>
      </c>
      <c r="O101" s="22">
        <f>+Mensual!AA183</f>
        <v>61979.633164010003</v>
      </c>
    </row>
    <row r="102" spans="1:15">
      <c r="A102" s="18" t="s">
        <v>15</v>
      </c>
      <c r="B102" s="18"/>
      <c r="C102" s="22">
        <f>+Mensual!R184</f>
        <v>17040.72650999</v>
      </c>
      <c r="D102" s="22">
        <f>+Mensual!S184</f>
        <v>14334.39714968</v>
      </c>
      <c r="E102" s="22">
        <f>+Mensual!T184</f>
        <v>11572.75119723</v>
      </c>
      <c r="F102" s="22">
        <f>+Mensual!U184</f>
        <v>7380.8480922700001</v>
      </c>
      <c r="G102" s="22">
        <f>+Mensual!W184</f>
        <v>4741.3087923200001</v>
      </c>
      <c r="H102" s="22">
        <f>+Mensual!J184</f>
        <v>0</v>
      </c>
      <c r="I102" s="22">
        <f>+Mensual!AB184</f>
        <v>959.76435404999995</v>
      </c>
      <c r="J102" s="22">
        <f>+Mensual!L184</f>
        <v>2712.6692518499999</v>
      </c>
      <c r="K102" s="22">
        <f>+Mensual!P184</f>
        <v>449.74179141000002</v>
      </c>
      <c r="L102" s="22">
        <f>+Mensual!Q184</f>
        <v>2808.57312774</v>
      </c>
      <c r="M102" s="22">
        <f>+Mensual!AC184</f>
        <v>562.16596959000003</v>
      </c>
      <c r="N102" s="22">
        <f>+Mensual!Z184</f>
        <v>0</v>
      </c>
      <c r="O102" s="22">
        <f>+Mensual!AA184</f>
        <v>62562.946236130003</v>
      </c>
    </row>
    <row r="103" spans="1:15">
      <c r="A103" s="23" t="s">
        <v>16</v>
      </c>
      <c r="B103" s="23"/>
      <c r="C103" s="24">
        <f>+Mensual!R185</f>
        <v>17820.515529119999</v>
      </c>
      <c r="D103" s="24">
        <f>+Mensual!S185</f>
        <v>14634.243344549999</v>
      </c>
      <c r="E103" s="24">
        <f>+Mensual!T185</f>
        <v>11810.729363840001</v>
      </c>
      <c r="F103" s="24">
        <f>+Mensual!U185</f>
        <v>7414.5919281500001</v>
      </c>
      <c r="G103" s="24">
        <f>+Mensual!W185</f>
        <v>4813.1983779800003</v>
      </c>
      <c r="H103" s="24">
        <f>+Mensual!J185</f>
        <v>0</v>
      </c>
      <c r="I103" s="24">
        <f>+Mensual!AB185</f>
        <v>977.80457901</v>
      </c>
      <c r="J103" s="24">
        <f>+Mensual!L185</f>
        <v>2811.99950416</v>
      </c>
      <c r="K103" s="24">
        <f>+Mensual!P185</f>
        <v>451.17029975000003</v>
      </c>
      <c r="L103" s="24">
        <f>+Mensual!Q185</f>
        <v>2919.4033019499998</v>
      </c>
      <c r="M103" s="24">
        <f>+Mensual!AC185</f>
        <v>609.33332443999996</v>
      </c>
      <c r="N103" s="24">
        <f>+Mensual!Z185</f>
        <v>0</v>
      </c>
      <c r="O103" s="24">
        <f>+Mensual!AA185</f>
        <v>64262.989552949999</v>
      </c>
    </row>
    <row r="104" spans="1:15">
      <c r="A104" s="23" t="s">
        <v>17</v>
      </c>
      <c r="B104" s="23"/>
      <c r="C104" s="24">
        <f>+Mensual!R186</f>
        <v>17772.63671825</v>
      </c>
      <c r="D104" s="24">
        <f>+Mensual!S186</f>
        <v>14865.84115452</v>
      </c>
      <c r="E104" s="24">
        <f>+Mensual!T186</f>
        <v>11398.968738510001</v>
      </c>
      <c r="F104" s="24">
        <f>+Mensual!U186</f>
        <v>7436.1562592600003</v>
      </c>
      <c r="G104" s="24">
        <f>+Mensual!W186</f>
        <v>5015.3664632399996</v>
      </c>
      <c r="H104" s="24">
        <f>+Mensual!J186</f>
        <v>0</v>
      </c>
      <c r="I104" s="24">
        <f>+Mensual!AB186</f>
        <v>977.80861529000003</v>
      </c>
      <c r="J104" s="24">
        <f>+Mensual!L186</f>
        <v>2848.7737157400002</v>
      </c>
      <c r="K104" s="24">
        <f>+Mensual!P186</f>
        <v>454.29236398</v>
      </c>
      <c r="L104" s="24">
        <f>+Mensual!Q186</f>
        <v>3074.3486453599999</v>
      </c>
      <c r="M104" s="24">
        <f>+Mensual!AC186</f>
        <v>639.89426863999995</v>
      </c>
      <c r="N104" s="24">
        <f>+Mensual!Z186</f>
        <v>0</v>
      </c>
      <c r="O104" s="24">
        <f>+Mensual!AA186</f>
        <v>64484.086942790003</v>
      </c>
    </row>
    <row r="105" spans="1:15">
      <c r="A105" s="18"/>
      <c r="B105" s="18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>
      <c r="A106" s="26">
        <v>2008</v>
      </c>
      <c r="B106" s="18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>
      <c r="A107" s="26"/>
      <c r="B107" s="18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ht="16.5" customHeight="1">
      <c r="A108" s="18" t="s">
        <v>6</v>
      </c>
      <c r="B108" s="18"/>
      <c r="C108" s="22">
        <f>+Mensual!R188</f>
        <v>18832.185000000001</v>
      </c>
      <c r="D108" s="22">
        <f>+Mensual!S188</f>
        <v>15069.496999999999</v>
      </c>
      <c r="E108" s="22">
        <f>+Mensual!T188</f>
        <v>11963.621999999999</v>
      </c>
      <c r="F108" s="22">
        <f>+Mensual!U188</f>
        <v>7607.9210000000003</v>
      </c>
      <c r="G108" s="22">
        <f>+Mensual!W188</f>
        <v>5200.2579999999998</v>
      </c>
      <c r="H108" s="22">
        <f>+Mensual!J188</f>
        <v>0</v>
      </c>
      <c r="I108" s="22">
        <f>+Mensual!AB188</f>
        <v>964.67690000000005</v>
      </c>
      <c r="J108" s="22">
        <f>+Mensual!L188</f>
        <v>2868.7240000000002</v>
      </c>
      <c r="K108" s="22">
        <f>+Mensual!P188</f>
        <v>441.99200000000002</v>
      </c>
      <c r="L108" s="22">
        <f>+Mensual!Q188</f>
        <v>3144.7561000000001</v>
      </c>
      <c r="M108" s="22">
        <f>+Mensual!AC188</f>
        <v>648.17899999999997</v>
      </c>
      <c r="N108" s="22">
        <f>+Mensual!Z188</f>
        <v>0</v>
      </c>
      <c r="O108" s="22">
        <f>+Mensual!AA188</f>
        <v>66741.811000000002</v>
      </c>
    </row>
    <row r="109" spans="1:15">
      <c r="A109" s="18" t="s">
        <v>7</v>
      </c>
      <c r="B109" s="18"/>
      <c r="C109" s="22">
        <f>+Mensual!R189</f>
        <v>19379.281999999999</v>
      </c>
      <c r="D109" s="22">
        <f>+Mensual!S189</f>
        <v>15459.109</v>
      </c>
      <c r="E109" s="22">
        <f>+Mensual!T189</f>
        <v>12242.932000000001</v>
      </c>
      <c r="F109" s="22">
        <f>+Mensual!U189</f>
        <v>7728.0709999999999</v>
      </c>
      <c r="G109" s="22">
        <f>+Mensual!W189</f>
        <v>5106.6149999999998</v>
      </c>
      <c r="H109" s="22">
        <f>+Mensual!J189</f>
        <v>0</v>
      </c>
      <c r="I109" s="22">
        <f>+Mensual!AB189</f>
        <v>963.08010000000002</v>
      </c>
      <c r="J109" s="22">
        <f>+Mensual!L189</f>
        <v>3002.4250000000002</v>
      </c>
      <c r="K109" s="22">
        <f>+Mensual!P189</f>
        <v>463.74900000000002</v>
      </c>
      <c r="L109" s="22">
        <f>+Mensual!Q189</f>
        <v>3273.2934</v>
      </c>
      <c r="M109" s="22">
        <f>+Mensual!AC189</f>
        <v>667.13900000000001</v>
      </c>
      <c r="N109" s="22">
        <f>+Mensual!Z189</f>
        <v>0</v>
      </c>
      <c r="O109" s="22">
        <f>+Mensual!AA189</f>
        <v>68285.695500000002</v>
      </c>
    </row>
    <row r="110" spans="1:15">
      <c r="A110" s="23" t="s">
        <v>8</v>
      </c>
      <c r="B110" s="23"/>
      <c r="C110" s="24">
        <f>+Mensual!R190</f>
        <v>19614.971000000001</v>
      </c>
      <c r="D110" s="24">
        <f>+Mensual!S190</f>
        <v>15734.28</v>
      </c>
      <c r="E110" s="24">
        <f>+Mensual!T190</f>
        <v>12820.569</v>
      </c>
      <c r="F110" s="24">
        <f>+Mensual!U190</f>
        <v>8017.0510000000004</v>
      </c>
      <c r="G110" s="24">
        <f>+Mensual!W190</f>
        <v>5126.9380000000001</v>
      </c>
      <c r="H110" s="24">
        <f>+Mensual!J190</f>
        <v>0</v>
      </c>
      <c r="I110" s="24">
        <f>+Mensual!AB190</f>
        <v>1048.2349999999999</v>
      </c>
      <c r="J110" s="24">
        <f>+Mensual!L190</f>
        <v>3095.9859999999999</v>
      </c>
      <c r="K110" s="24">
        <f>+Mensual!P190</f>
        <v>440.44299999999998</v>
      </c>
      <c r="L110" s="24">
        <f>+Mensual!Q190</f>
        <v>3436.6970000000001</v>
      </c>
      <c r="M110" s="24">
        <f>+Mensual!AC190</f>
        <v>705.49900000000002</v>
      </c>
      <c r="N110" s="24">
        <f>+Mensual!Z190</f>
        <v>0</v>
      </c>
      <c r="O110" s="24">
        <f>+Mensual!AA190</f>
        <v>70040.668999999994</v>
      </c>
    </row>
    <row r="111" spans="1:15">
      <c r="A111" s="23" t="s">
        <v>9</v>
      </c>
      <c r="B111" s="23"/>
      <c r="C111" s="24">
        <f>+Mensual!R191</f>
        <v>19432.607</v>
      </c>
      <c r="D111" s="24">
        <f>+Mensual!S191</f>
        <v>15861.183999999999</v>
      </c>
      <c r="E111" s="24">
        <f>+Mensual!T191</f>
        <v>13215.436</v>
      </c>
      <c r="F111" s="24">
        <f>+Mensual!U191</f>
        <v>8614.5609999999997</v>
      </c>
      <c r="G111" s="24">
        <f>+Mensual!W191</f>
        <v>5375.0910000000003</v>
      </c>
      <c r="H111" s="24">
        <f>+Mensual!J191</f>
        <v>0</v>
      </c>
      <c r="I111" s="24">
        <f>+Mensual!AB191</f>
        <v>1111.117</v>
      </c>
      <c r="J111" s="24">
        <f>+Mensual!L191</f>
        <v>3155.59</v>
      </c>
      <c r="K111" s="24">
        <f>+Mensual!P191</f>
        <v>420.625</v>
      </c>
      <c r="L111" s="24">
        <f>+Mensual!Q191</f>
        <v>3471.8130000000001</v>
      </c>
      <c r="M111" s="24">
        <f>+Mensual!AC191</f>
        <v>732.36199999999997</v>
      </c>
      <c r="N111" s="24">
        <f>+Mensual!Z191</f>
        <v>0</v>
      </c>
      <c r="O111" s="24">
        <f>+Mensual!AA191</f>
        <v>71390.385999999999</v>
      </c>
    </row>
    <row r="112" spans="1:15">
      <c r="A112" s="18" t="s">
        <v>10</v>
      </c>
      <c r="B112" s="18"/>
      <c r="C112" s="22">
        <f>+Mensual!R192</f>
        <v>19328.355</v>
      </c>
      <c r="D112" s="22">
        <f>+Mensual!S192</f>
        <v>15653.894</v>
      </c>
      <c r="E112" s="22">
        <f>+Mensual!T192</f>
        <v>13100.355</v>
      </c>
      <c r="F112" s="22">
        <f>+Mensual!U192</f>
        <v>8201.5540000000001</v>
      </c>
      <c r="G112" s="22">
        <f>+Mensual!W192</f>
        <v>5507.527</v>
      </c>
      <c r="H112" s="22">
        <f>+Mensual!J192</f>
        <v>0</v>
      </c>
      <c r="I112" s="22">
        <f>+Mensual!AB192</f>
        <v>1131.364</v>
      </c>
      <c r="J112" s="22">
        <f>+Mensual!L192</f>
        <v>3206.5540000000001</v>
      </c>
      <c r="K112" s="22">
        <f>+Mensual!P192</f>
        <v>421.209</v>
      </c>
      <c r="L112" s="22">
        <f>+Mensual!Q192</f>
        <v>3540.5549999999998</v>
      </c>
      <c r="M112" s="22">
        <f>+Mensual!AC192</f>
        <v>759.34900000000005</v>
      </c>
      <c r="N112" s="22">
        <f>+Mensual!Z192</f>
        <v>0</v>
      </c>
      <c r="O112" s="22">
        <f>+Mensual!AA192</f>
        <v>70850.716</v>
      </c>
    </row>
    <row r="113" spans="1:15">
      <c r="A113" s="18" t="s">
        <v>11</v>
      </c>
      <c r="B113" s="18"/>
      <c r="C113" s="22">
        <f>+Mensual!R193</f>
        <v>19149.506000000001</v>
      </c>
      <c r="D113" s="22">
        <f>+Mensual!S193</f>
        <v>15772.441000000001</v>
      </c>
      <c r="E113" s="22">
        <f>+Mensual!T193</f>
        <v>13492.296</v>
      </c>
      <c r="F113" s="22">
        <f>+Mensual!U193</f>
        <v>8466.2610000000004</v>
      </c>
      <c r="G113" s="22">
        <f>+Mensual!W193</f>
        <v>5457.4809999999998</v>
      </c>
      <c r="H113" s="22">
        <f>+Mensual!J193</f>
        <v>0</v>
      </c>
      <c r="I113" s="22">
        <f>+Mensual!AB193</f>
        <v>1108.0239999999999</v>
      </c>
      <c r="J113" s="22">
        <f>+Mensual!L193</f>
        <v>3302.4110000000001</v>
      </c>
      <c r="K113" s="22">
        <f>+Mensual!P193</f>
        <v>399.90800000000002</v>
      </c>
      <c r="L113" s="22">
        <f>+Mensual!Q193</f>
        <v>3570.9870000000001</v>
      </c>
      <c r="M113" s="22">
        <f>+Mensual!AC193</f>
        <v>789.99</v>
      </c>
      <c r="N113" s="22">
        <f>+Mensual!Z193</f>
        <v>0</v>
      </c>
      <c r="O113" s="22">
        <f>+Mensual!AA193</f>
        <v>71509.304999999993</v>
      </c>
    </row>
    <row r="114" spans="1:15">
      <c r="A114" s="23" t="s">
        <v>12</v>
      </c>
      <c r="B114" s="23"/>
      <c r="C114" s="24">
        <f>+Mensual!R194</f>
        <v>19596.620999999999</v>
      </c>
      <c r="D114" s="24">
        <f>+Mensual!S194</f>
        <v>16007.501</v>
      </c>
      <c r="E114" s="24">
        <f>+Mensual!T194</f>
        <v>13271.201999999999</v>
      </c>
      <c r="F114" s="24">
        <f>+Mensual!U194</f>
        <v>8002.2430000000004</v>
      </c>
      <c r="G114" s="24">
        <f>+Mensual!W194</f>
        <v>5523.7449999999999</v>
      </c>
      <c r="H114" s="24">
        <f>+Mensual!J194</f>
        <v>0</v>
      </c>
      <c r="I114" s="24">
        <f>+Mensual!AB194</f>
        <v>1065.355</v>
      </c>
      <c r="J114" s="24">
        <f>+Mensual!L194</f>
        <v>3395.68</v>
      </c>
      <c r="K114" s="24">
        <f>+Mensual!P194</f>
        <v>391.84399999999999</v>
      </c>
      <c r="L114" s="24">
        <f>+Mensual!Q194</f>
        <v>3610.8919999999998</v>
      </c>
      <c r="M114" s="24">
        <f>+Mensual!AC194</f>
        <v>842.16399999999999</v>
      </c>
      <c r="N114" s="24">
        <f>+Mensual!Z194</f>
        <v>0</v>
      </c>
      <c r="O114" s="24">
        <f>+Mensual!AA194</f>
        <v>71707.247000000003</v>
      </c>
    </row>
    <row r="115" spans="1:15">
      <c r="A115" s="23" t="s">
        <v>13</v>
      </c>
      <c r="B115" s="23"/>
      <c r="C115" s="24">
        <f>+Mensual!R195</f>
        <v>19713.477999999999</v>
      </c>
      <c r="D115" s="24">
        <f>+Mensual!S195</f>
        <v>16236.101000000001</v>
      </c>
      <c r="E115" s="24">
        <f>+Mensual!T195</f>
        <v>13367.544</v>
      </c>
      <c r="F115" s="24">
        <f>+Mensual!U195</f>
        <v>7849.2420000000002</v>
      </c>
      <c r="G115" s="24">
        <f>+Mensual!W195</f>
        <v>5528.03</v>
      </c>
      <c r="H115" s="24">
        <f>+Mensual!J195</f>
        <v>0</v>
      </c>
      <c r="I115" s="24">
        <f>+Mensual!AB195</f>
        <v>1061.797</v>
      </c>
      <c r="J115" s="24">
        <f>+Mensual!L195</f>
        <v>3491.5790000000002</v>
      </c>
      <c r="K115" s="24">
        <f>+Mensual!P195</f>
        <v>406.55399999999997</v>
      </c>
      <c r="L115" s="24">
        <f>+Mensual!Q195</f>
        <v>3658.8870000000002</v>
      </c>
      <c r="M115" s="24">
        <f>+Mensual!AC195</f>
        <v>903.11699999999996</v>
      </c>
      <c r="N115" s="24">
        <f>+Mensual!Z195</f>
        <v>0</v>
      </c>
      <c r="O115" s="24">
        <f>+Mensual!AA195</f>
        <v>72216.328999999998</v>
      </c>
    </row>
    <row r="116" spans="1:15">
      <c r="A116" s="18" t="s">
        <v>14</v>
      </c>
      <c r="B116" s="18"/>
      <c r="C116" s="22">
        <f>+Mensual!R196</f>
        <v>19867.401999999998</v>
      </c>
      <c r="D116" s="22">
        <f>+Mensual!S196</f>
        <v>16331.891</v>
      </c>
      <c r="E116" s="22">
        <f>+Mensual!T196</f>
        <v>13636.315000000001</v>
      </c>
      <c r="F116" s="22">
        <f>+Mensual!U196</f>
        <v>8511.2180000000008</v>
      </c>
      <c r="G116" s="22">
        <f>+Mensual!W196</f>
        <v>5353.39</v>
      </c>
      <c r="H116" s="22">
        <f>+Mensual!J196</f>
        <v>0</v>
      </c>
      <c r="I116" s="22">
        <f>+Mensual!AB196</f>
        <v>1045.837</v>
      </c>
      <c r="J116" s="22">
        <f>+Mensual!L196</f>
        <v>3513.143</v>
      </c>
      <c r="K116" s="22">
        <f>+Mensual!P196</f>
        <v>399.76100000000002</v>
      </c>
      <c r="L116" s="22">
        <f>+Mensual!Q196</f>
        <v>3631.337</v>
      </c>
      <c r="M116" s="22">
        <f>+Mensual!AC196</f>
        <v>934.88</v>
      </c>
      <c r="N116" s="22">
        <f>+Mensual!Z196</f>
        <v>0</v>
      </c>
      <c r="O116" s="22">
        <f>+Mensual!AA196</f>
        <v>73225.173999999999</v>
      </c>
    </row>
    <row r="117" spans="1:15">
      <c r="A117" s="18" t="s">
        <v>15</v>
      </c>
      <c r="B117" s="18"/>
      <c r="C117" s="22">
        <f>+Mensual!R197</f>
        <v>20320.224999999999</v>
      </c>
      <c r="D117" s="22">
        <f>+Mensual!S197</f>
        <v>16055.895</v>
      </c>
      <c r="E117" s="22">
        <f>+Mensual!T197</f>
        <v>13533.091</v>
      </c>
      <c r="F117" s="22">
        <f>+Mensual!U197</f>
        <v>7964.7079999999996</v>
      </c>
      <c r="G117" s="22">
        <f>+Mensual!W197</f>
        <v>5262.5219999999999</v>
      </c>
      <c r="H117" s="22">
        <f>+Mensual!J197</f>
        <v>0</v>
      </c>
      <c r="I117" s="22">
        <f>+Mensual!AB197</f>
        <v>1088.068</v>
      </c>
      <c r="J117" s="22">
        <f>+Mensual!L197</f>
        <v>3540.4609999999998</v>
      </c>
      <c r="K117" s="22">
        <f>+Mensual!P197</f>
        <v>395.16800000000001</v>
      </c>
      <c r="L117" s="22">
        <f>+Mensual!Q197</f>
        <v>3610.9850000000001</v>
      </c>
      <c r="M117" s="22">
        <f>+Mensual!AC197</f>
        <v>917.64599999999996</v>
      </c>
      <c r="N117" s="22">
        <f>+Mensual!Z197</f>
        <v>0</v>
      </c>
      <c r="O117" s="22">
        <f>+Mensual!AA197</f>
        <v>72688.769</v>
      </c>
    </row>
    <row r="118" spans="1:15">
      <c r="A118" s="23" t="s">
        <v>16</v>
      </c>
      <c r="B118" s="23"/>
      <c r="C118" s="24">
        <f>+Mensual!R198</f>
        <v>20504.548999999999</v>
      </c>
      <c r="D118" s="24">
        <f>+Mensual!S198</f>
        <v>16050.968000000001</v>
      </c>
      <c r="E118" s="24">
        <f>+Mensual!T198</f>
        <v>13685.95</v>
      </c>
      <c r="F118" s="24">
        <f>+Mensual!U198</f>
        <v>7690.3720000000003</v>
      </c>
      <c r="G118" s="24">
        <f>+Mensual!W198</f>
        <v>5266.7709999999997</v>
      </c>
      <c r="H118" s="24">
        <f>+Mensual!J198</f>
        <v>0</v>
      </c>
      <c r="I118" s="24">
        <f>+Mensual!AB198</f>
        <v>1084.9259999999999</v>
      </c>
      <c r="J118" s="24">
        <f>+Mensual!L198</f>
        <v>3508.8649999999998</v>
      </c>
      <c r="K118" s="24">
        <f>+Mensual!P198</f>
        <v>392.99299999999999</v>
      </c>
      <c r="L118" s="24">
        <f>+Mensual!Q198</f>
        <v>3618.3310000000001</v>
      </c>
      <c r="M118" s="24">
        <f>+Mensual!AC198</f>
        <v>928.77499999999998</v>
      </c>
      <c r="N118" s="24">
        <f>+Mensual!Z198</f>
        <v>0</v>
      </c>
      <c r="O118" s="24">
        <f>+Mensual!AA198</f>
        <v>72732.5</v>
      </c>
    </row>
    <row r="119" spans="1:15">
      <c r="A119" s="23" t="s">
        <v>17</v>
      </c>
      <c r="B119" s="23"/>
      <c r="C119" s="24">
        <f>+Mensual!R199</f>
        <v>19912.996999999999</v>
      </c>
      <c r="D119" s="24">
        <f>+Mensual!S199</f>
        <v>15699.102999999999</v>
      </c>
      <c r="E119" s="24">
        <f>+Mensual!T199</f>
        <v>14157.811</v>
      </c>
      <c r="F119" s="24">
        <f>+Mensual!U199</f>
        <v>7467.7290000000003</v>
      </c>
      <c r="G119" s="24">
        <f>+Mensual!W199</f>
        <v>5129.357</v>
      </c>
      <c r="H119" s="24">
        <f>+Mensual!J199</f>
        <v>0</v>
      </c>
      <c r="I119" s="24">
        <f>+Mensual!AB199</f>
        <v>1084.374</v>
      </c>
      <c r="J119" s="24">
        <f>+Mensual!L199</f>
        <v>3419.6909999999998</v>
      </c>
      <c r="K119" s="24">
        <f>+Mensual!P199</f>
        <v>410.48200000000003</v>
      </c>
      <c r="L119" s="24">
        <f>+Mensual!Q199</f>
        <v>3573.8710000000001</v>
      </c>
      <c r="M119" s="24">
        <f>+Mensual!AC199</f>
        <v>935.65300000000002</v>
      </c>
      <c r="N119" s="24">
        <f>+Mensual!Z199</f>
        <v>0</v>
      </c>
      <c r="O119" s="24">
        <f>+Mensual!AA199</f>
        <v>71791.067999999999</v>
      </c>
    </row>
    <row r="120" spans="1:15">
      <c r="A120" s="18"/>
      <c r="B120" s="18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>
      <c r="A121" s="26">
        <v>2009</v>
      </c>
      <c r="B121" s="18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>
      <c r="A122" s="26"/>
      <c r="B122" s="18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ht="16.5" customHeight="1">
      <c r="A123" s="18" t="s">
        <v>6</v>
      </c>
      <c r="B123" s="18"/>
      <c r="C123" s="22">
        <f>+Mensual!R201</f>
        <v>20214.111000000001</v>
      </c>
      <c r="D123" s="22">
        <f>+Mensual!S201</f>
        <v>15889.508</v>
      </c>
      <c r="E123" s="22">
        <f>+Mensual!T201</f>
        <v>14173.004999999999</v>
      </c>
      <c r="F123" s="22">
        <f>+Mensual!U201</f>
        <v>7690.65</v>
      </c>
      <c r="G123" s="22">
        <f>+Mensual!W201</f>
        <v>5293.933</v>
      </c>
      <c r="H123" s="22">
        <f>+Mensual!J201</f>
        <v>0</v>
      </c>
      <c r="I123" s="22">
        <f>+Mensual!AB201</f>
        <v>1149.7850000000001</v>
      </c>
      <c r="J123" s="22">
        <f>+Mensual!L201</f>
        <v>3440.06</v>
      </c>
      <c r="K123" s="22">
        <f>+Mensual!P201</f>
        <v>410.53199999999998</v>
      </c>
      <c r="L123" s="22">
        <f>+Mensual!Q201</f>
        <v>3594.1219999999998</v>
      </c>
      <c r="M123" s="22">
        <f>+Mensual!AC201</f>
        <v>914.327</v>
      </c>
      <c r="N123" s="22">
        <f>+Mensual!Z201</f>
        <v>0</v>
      </c>
      <c r="O123" s="22">
        <f>+Mensual!AA201</f>
        <v>72770.032999999996</v>
      </c>
    </row>
    <row r="124" spans="1:15">
      <c r="A124" s="18" t="s">
        <v>7</v>
      </c>
      <c r="B124" s="18"/>
      <c r="C124" s="22">
        <f>+Mensual!R202</f>
        <v>19925.769</v>
      </c>
      <c r="D124" s="22">
        <f>+Mensual!S202</f>
        <v>16325.648999999999</v>
      </c>
      <c r="E124" s="22">
        <f>+Mensual!T202</f>
        <v>14399.351000000001</v>
      </c>
      <c r="F124" s="22">
        <f>+Mensual!U202</f>
        <v>8162.8630000000003</v>
      </c>
      <c r="G124" s="22">
        <f>+Mensual!W202</f>
        <v>5153.5249999999996</v>
      </c>
      <c r="H124" s="22">
        <f>+Mensual!J202</f>
        <v>0</v>
      </c>
      <c r="I124" s="22">
        <f>+Mensual!AB202</f>
        <v>1050.0340000000001</v>
      </c>
      <c r="J124" s="22">
        <f>+Mensual!L202</f>
        <v>3385.5129999999999</v>
      </c>
      <c r="K124" s="22">
        <f>+Mensual!P202</f>
        <v>410.37799999999999</v>
      </c>
      <c r="L124" s="22">
        <f>+Mensual!Q202</f>
        <v>3591.7860000000001</v>
      </c>
      <c r="M124" s="22">
        <f>+Mensual!AC202</f>
        <v>991.02700000000004</v>
      </c>
      <c r="N124" s="22">
        <f>+Mensual!Z202</f>
        <v>0</v>
      </c>
      <c r="O124" s="22">
        <f>+Mensual!AA202</f>
        <v>73395.895000000004</v>
      </c>
    </row>
    <row r="125" spans="1:15">
      <c r="A125" s="23" t="s">
        <v>8</v>
      </c>
      <c r="B125" s="23"/>
      <c r="C125" s="24">
        <f>+Mensual!R203</f>
        <v>20684.433000000001</v>
      </c>
      <c r="D125" s="24">
        <f>+Mensual!S203</f>
        <v>16282.884</v>
      </c>
      <c r="E125" s="24">
        <f>+Mensual!T203</f>
        <v>14439.165999999999</v>
      </c>
      <c r="F125" s="24">
        <f>+Mensual!U203</f>
        <v>7615.0110000000004</v>
      </c>
      <c r="G125" s="24">
        <f>+Mensual!W203</f>
        <v>5150.4989999999998</v>
      </c>
      <c r="H125" s="24">
        <f>+Mensual!J203</f>
        <v>0</v>
      </c>
      <c r="I125" s="24">
        <f>+Mensual!AB203</f>
        <v>927.83699999999999</v>
      </c>
      <c r="J125" s="24">
        <f>+Mensual!L203</f>
        <v>3345.8229999999999</v>
      </c>
      <c r="K125" s="24">
        <f>+Mensual!P203</f>
        <v>409.18799999999999</v>
      </c>
      <c r="L125" s="24">
        <f>+Mensual!Q203</f>
        <v>3605.4720000000002</v>
      </c>
      <c r="M125" s="24">
        <f>+Mensual!AC203</f>
        <v>984.125</v>
      </c>
      <c r="N125" s="24">
        <f>+Mensual!Z203</f>
        <v>0</v>
      </c>
      <c r="O125" s="24">
        <f>+Mensual!AA203</f>
        <v>73444.437999999995</v>
      </c>
    </row>
    <row r="126" spans="1:15">
      <c r="A126" s="23" t="s">
        <v>9</v>
      </c>
      <c r="B126" s="23"/>
      <c r="C126" s="24">
        <f>+Mensual!R204</f>
        <v>20407.504000000001</v>
      </c>
      <c r="D126" s="24">
        <f>+Mensual!S204</f>
        <v>16322.564</v>
      </c>
      <c r="E126" s="24">
        <f>+Mensual!T204</f>
        <v>14662.224</v>
      </c>
      <c r="F126" s="24">
        <f>+Mensual!U204</f>
        <v>8021.9960000000001</v>
      </c>
      <c r="G126" s="24">
        <f>+Mensual!W204</f>
        <v>5117.5929999999998</v>
      </c>
      <c r="H126" s="24">
        <f>+Mensual!J204</f>
        <v>0</v>
      </c>
      <c r="I126" s="24">
        <f>+Mensual!AB204</f>
        <v>811.33600000000001</v>
      </c>
      <c r="J126" s="24">
        <f>+Mensual!L204</f>
        <v>3325.9009999999998</v>
      </c>
      <c r="K126" s="24">
        <f>+Mensual!P204</f>
        <v>406.83199999999999</v>
      </c>
      <c r="L126" s="24">
        <f>+Mensual!Q204</f>
        <v>3612.3310000000001</v>
      </c>
      <c r="M126" s="24">
        <f>+Mensual!AC204</f>
        <v>929.18700000000001</v>
      </c>
      <c r="N126" s="24">
        <f>+Mensual!Z204</f>
        <v>0</v>
      </c>
      <c r="O126" s="24">
        <f>+Mensual!AA204</f>
        <v>73617.467999999993</v>
      </c>
    </row>
    <row r="127" spans="1:15">
      <c r="A127" s="18" t="s">
        <v>10</v>
      </c>
      <c r="B127" s="18"/>
      <c r="C127" s="22">
        <f>+Mensual!R205</f>
        <v>20757.37</v>
      </c>
      <c r="D127" s="22">
        <f>+Mensual!S205</f>
        <v>16389.103999999999</v>
      </c>
      <c r="E127" s="22">
        <f>+Mensual!T205</f>
        <v>14875.065000000001</v>
      </c>
      <c r="F127" s="22">
        <f>+Mensual!U205</f>
        <v>7938.1189999999997</v>
      </c>
      <c r="G127" s="22">
        <f>+Mensual!W205</f>
        <v>5085.2380000000003</v>
      </c>
      <c r="H127" s="22">
        <f>+Mensual!J205</f>
        <v>0</v>
      </c>
      <c r="I127" s="22">
        <f>+Mensual!AB205</f>
        <v>733.29499999999996</v>
      </c>
      <c r="J127" s="22">
        <f>+Mensual!L205</f>
        <v>3275.9479999999999</v>
      </c>
      <c r="K127" s="22">
        <f>+Mensual!P205</f>
        <v>407.60300000000001</v>
      </c>
      <c r="L127" s="22">
        <f>+Mensual!Q205</f>
        <v>3618.8490000000002</v>
      </c>
      <c r="M127" s="22">
        <f>+Mensual!AC205</f>
        <v>908.45600000000002</v>
      </c>
      <c r="N127" s="22">
        <f>+Mensual!Z205</f>
        <v>0</v>
      </c>
      <c r="O127" s="22">
        <f>+Mensual!AA205</f>
        <v>73989.047000000006</v>
      </c>
    </row>
    <row r="128" spans="1:15">
      <c r="A128" s="18" t="s">
        <v>11</v>
      </c>
      <c r="B128" s="18"/>
      <c r="C128" s="22">
        <f>+Mensual!R206</f>
        <v>21664.764999999999</v>
      </c>
      <c r="D128" s="22">
        <f>+Mensual!S206</f>
        <v>16517.631000000001</v>
      </c>
      <c r="E128" s="22">
        <f>+Mensual!T206</f>
        <v>15682.221</v>
      </c>
      <c r="F128" s="22">
        <f>+Mensual!U206</f>
        <v>7782.2259999999997</v>
      </c>
      <c r="G128" s="22">
        <f>+Mensual!W206</f>
        <v>5101.1949999999997</v>
      </c>
      <c r="H128" s="22">
        <f>+Mensual!J206</f>
        <v>0</v>
      </c>
      <c r="I128" s="22">
        <f>+Mensual!AB206</f>
        <v>621.61400000000003</v>
      </c>
      <c r="J128" s="22">
        <f>+Mensual!L206</f>
        <v>3288.5749999999998</v>
      </c>
      <c r="K128" s="22">
        <f>+Mensual!P206</f>
        <v>365.601</v>
      </c>
      <c r="L128" s="22">
        <f>+Mensual!Q206</f>
        <v>3608.7440000000001</v>
      </c>
      <c r="M128" s="22">
        <f>+Mensual!AC206</f>
        <v>905.61</v>
      </c>
      <c r="N128" s="22">
        <f>+Mensual!Z206</f>
        <v>0</v>
      </c>
      <c r="O128" s="22">
        <f>+Mensual!AA206</f>
        <v>75538.182000000001</v>
      </c>
    </row>
    <row r="129" spans="1:15">
      <c r="A129" s="23" t="s">
        <v>12</v>
      </c>
      <c r="B129" s="23"/>
      <c r="C129" s="24">
        <f>+Mensual!R207</f>
        <v>21475.686000000002</v>
      </c>
      <c r="D129" s="24">
        <f>+Mensual!S207</f>
        <v>16480.616000000002</v>
      </c>
      <c r="E129" s="24">
        <f>+Mensual!T207</f>
        <v>16185.766</v>
      </c>
      <c r="F129" s="24">
        <f>+Mensual!U207</f>
        <v>8876.6540000000005</v>
      </c>
      <c r="G129" s="24">
        <f>+Mensual!W207</f>
        <v>5080.2569999999996</v>
      </c>
      <c r="H129" s="24">
        <f>+Mensual!J207</f>
        <v>0</v>
      </c>
      <c r="I129" s="24">
        <f>+Mensual!AB207</f>
        <v>0</v>
      </c>
      <c r="J129" s="24">
        <f>+Mensual!L207</f>
        <v>3309.4630000000002</v>
      </c>
      <c r="K129" s="24">
        <f>+Mensual!P207</f>
        <v>366.91800000000001</v>
      </c>
      <c r="L129" s="24">
        <f>+Mensual!Q207</f>
        <v>3568.7840000000001</v>
      </c>
      <c r="M129" s="24">
        <f>+Mensual!AC207</f>
        <v>868.34299999999996</v>
      </c>
      <c r="N129" s="24">
        <f>+Mensual!Z207</f>
        <v>0</v>
      </c>
      <c r="O129" s="24">
        <f>+Mensual!AA207</f>
        <v>76212.486999999994</v>
      </c>
    </row>
    <row r="130" spans="1:15">
      <c r="A130" s="23" t="s">
        <v>13</v>
      </c>
      <c r="B130" s="23"/>
      <c r="C130" s="24">
        <f>+Mensual!R208</f>
        <v>21754.571</v>
      </c>
      <c r="D130" s="24">
        <f>+Mensual!S208</f>
        <v>16651.078000000001</v>
      </c>
      <c r="E130" s="24">
        <f>+Mensual!T208</f>
        <v>15910.313</v>
      </c>
      <c r="F130" s="24">
        <f>+Mensual!U208</f>
        <v>8799.4979999999996</v>
      </c>
      <c r="G130" s="24">
        <f>+Mensual!W208</f>
        <v>5057.63</v>
      </c>
      <c r="H130" s="24">
        <f>+Mensual!J208</f>
        <v>0</v>
      </c>
      <c r="I130" s="24">
        <f>+Mensual!AB208</f>
        <v>0</v>
      </c>
      <c r="J130" s="24">
        <f>+Mensual!L208</f>
        <v>3507.7689999999998</v>
      </c>
      <c r="K130" s="24">
        <f>+Mensual!P208</f>
        <v>367.32600000000002</v>
      </c>
      <c r="L130" s="24">
        <f>+Mensual!Q208</f>
        <v>3580.8670000000002</v>
      </c>
      <c r="M130" s="24">
        <f>+Mensual!AC208</f>
        <v>838.69500000000005</v>
      </c>
      <c r="N130" s="24">
        <f>+Mensual!Z208</f>
        <v>0</v>
      </c>
      <c r="O130" s="24">
        <f>+Mensual!AA208</f>
        <v>76467.747000000003</v>
      </c>
    </row>
    <row r="131" spans="1:15">
      <c r="A131" s="18" t="s">
        <v>14</v>
      </c>
      <c r="B131" s="18"/>
      <c r="C131" s="22">
        <f>+Mensual!R209</f>
        <v>22270.505000000001</v>
      </c>
      <c r="D131" s="22">
        <f>+Mensual!S209</f>
        <v>17409.023000000001</v>
      </c>
      <c r="E131" s="22">
        <f>+Mensual!T209</f>
        <v>16048.15</v>
      </c>
      <c r="F131" s="22">
        <f>+Mensual!U209</f>
        <v>8082.4750000000004</v>
      </c>
      <c r="G131" s="22">
        <f>+Mensual!W209</f>
        <v>5098.6170000000002</v>
      </c>
      <c r="H131" s="22">
        <f>+Mensual!J209</f>
        <v>0</v>
      </c>
      <c r="I131" s="22">
        <f>+Mensual!AB209</f>
        <v>0</v>
      </c>
      <c r="J131" s="22">
        <f>+Mensual!L209</f>
        <v>3444.3919999999998</v>
      </c>
      <c r="K131" s="22">
        <f>+Mensual!P209</f>
        <v>366.86599999999999</v>
      </c>
      <c r="L131" s="22">
        <f>+Mensual!Q209</f>
        <v>3498.6979999999999</v>
      </c>
      <c r="M131" s="22">
        <f>+Mensual!AC209</f>
        <v>830.53800000000001</v>
      </c>
      <c r="N131" s="22">
        <f>+Mensual!Z209</f>
        <v>0</v>
      </c>
      <c r="O131" s="22">
        <f>+Mensual!AA209</f>
        <v>77049.263999999996</v>
      </c>
    </row>
    <row r="132" spans="1:15">
      <c r="A132" s="18" t="s">
        <v>15</v>
      </c>
      <c r="B132" s="18"/>
      <c r="C132" s="22">
        <f>+Mensual!R210</f>
        <v>22851.298999999999</v>
      </c>
      <c r="D132" s="22">
        <f>+Mensual!S210</f>
        <v>17508.145</v>
      </c>
      <c r="E132" s="22">
        <f>+Mensual!T210</f>
        <v>15968.486999999999</v>
      </c>
      <c r="F132" s="22">
        <f>+Mensual!U210</f>
        <v>8123.3419999999996</v>
      </c>
      <c r="G132" s="22">
        <f>+Mensual!W210</f>
        <v>5082.9459999999999</v>
      </c>
      <c r="H132" s="22">
        <f>+Mensual!J210</f>
        <v>0</v>
      </c>
      <c r="I132" s="22">
        <f>+Mensual!AB210</f>
        <v>0</v>
      </c>
      <c r="J132" s="22">
        <f>+Mensual!L210</f>
        <v>3371.5360000000001</v>
      </c>
      <c r="K132" s="22">
        <f>+Mensual!P210</f>
        <v>391.15</v>
      </c>
      <c r="L132" s="22">
        <f>+Mensual!Q210</f>
        <v>3437.1379999999999</v>
      </c>
      <c r="M132" s="22">
        <f>+Mensual!AC210</f>
        <v>805.48199999999997</v>
      </c>
      <c r="N132" s="22">
        <f>+Mensual!Z210</f>
        <v>0</v>
      </c>
      <c r="O132" s="22">
        <f>+Mensual!AA210</f>
        <v>77539.524999999994</v>
      </c>
    </row>
    <row r="133" spans="1:15">
      <c r="A133" s="23" t="s">
        <v>16</v>
      </c>
      <c r="B133" s="23"/>
      <c r="C133" s="24">
        <f>+Mensual!R211</f>
        <v>22763.96</v>
      </c>
      <c r="D133" s="24">
        <f>+Mensual!S211</f>
        <v>17427.874</v>
      </c>
      <c r="E133" s="24">
        <f>+Mensual!T211</f>
        <v>16397.949000000001</v>
      </c>
      <c r="F133" s="24">
        <f>+Mensual!U211</f>
        <v>8299.107</v>
      </c>
      <c r="G133" s="24">
        <f>+Mensual!W211</f>
        <v>5116.0320000000002</v>
      </c>
      <c r="H133" s="24">
        <f>+Mensual!J211</f>
        <v>0</v>
      </c>
      <c r="I133" s="24">
        <f>+Mensual!AB211</f>
        <v>0</v>
      </c>
      <c r="J133" s="24">
        <f>+Mensual!L211</f>
        <v>3359.7179999999998</v>
      </c>
      <c r="K133" s="24">
        <f>+Mensual!P211</f>
        <v>391.399</v>
      </c>
      <c r="L133" s="24">
        <f>+Mensual!Q211</f>
        <v>3338.6990000000001</v>
      </c>
      <c r="M133" s="24">
        <f>+Mensual!AC211</f>
        <v>764.22</v>
      </c>
      <c r="N133" s="24">
        <f>+Mensual!Z211</f>
        <v>0</v>
      </c>
      <c r="O133" s="24">
        <f>+Mensual!AA211</f>
        <v>77858.957999999999</v>
      </c>
    </row>
    <row r="134" spans="1:15">
      <c r="A134" s="23" t="s">
        <v>17</v>
      </c>
      <c r="B134" s="23"/>
      <c r="C134" s="24">
        <f>+Mensual!R212</f>
        <v>23877.928</v>
      </c>
      <c r="D134" s="24">
        <f>+Mensual!S212</f>
        <v>18759.75</v>
      </c>
      <c r="E134" s="24">
        <f>+Mensual!T212</f>
        <v>16271.67</v>
      </c>
      <c r="F134" s="24">
        <f>+Mensual!U212</f>
        <v>8064.9290000000001</v>
      </c>
      <c r="G134" s="24">
        <f>+Mensual!W212</f>
        <v>5069.1859999999997</v>
      </c>
      <c r="H134" s="24">
        <f>+Mensual!J212</f>
        <v>0</v>
      </c>
      <c r="I134" s="24">
        <f>+Mensual!AB212</f>
        <v>0</v>
      </c>
      <c r="J134" s="24">
        <f>+Mensual!L212</f>
        <v>3341.194</v>
      </c>
      <c r="K134" s="24">
        <f>+Mensual!P212</f>
        <v>387.09100000000001</v>
      </c>
      <c r="L134" s="24">
        <f>+Mensual!Q212</f>
        <v>3245.6770000000001</v>
      </c>
      <c r="M134" s="24">
        <f>+Mensual!AC212</f>
        <v>736.48800000000006</v>
      </c>
      <c r="N134" s="24">
        <f>+Mensual!Z212</f>
        <v>0</v>
      </c>
      <c r="O134" s="24">
        <f>+Mensual!AA212</f>
        <v>79753.913</v>
      </c>
    </row>
    <row r="135" spans="1:15">
      <c r="A135" s="18"/>
      <c r="B135" s="18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>
      <c r="A136" s="26">
        <v>2010</v>
      </c>
      <c r="B136" s="18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>
      <c r="A137" s="26"/>
      <c r="B137" s="18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ht="16.5" customHeight="1">
      <c r="A138" s="18" t="s">
        <v>6</v>
      </c>
      <c r="B138" s="18"/>
      <c r="C138" s="22">
        <f>+Mensual!R214</f>
        <v>25215.703000000001</v>
      </c>
      <c r="D138" s="22">
        <f>+Mensual!S214</f>
        <v>20101.856</v>
      </c>
      <c r="E138" s="22">
        <f>+Mensual!T214</f>
        <v>16960.441999999999</v>
      </c>
      <c r="F138" s="22">
        <f>+Mensual!U214</f>
        <v>8586.5740000000005</v>
      </c>
      <c r="G138" s="22">
        <f>+Mensual!W214</f>
        <v>5394.076</v>
      </c>
      <c r="H138" s="22">
        <f>+Mensual!J214</f>
        <v>0</v>
      </c>
      <c r="I138" s="22">
        <f>+Mensual!AB214</f>
        <v>0</v>
      </c>
      <c r="J138" s="22">
        <f>+Mensual!L214</f>
        <v>3376.84</v>
      </c>
      <c r="K138" s="22">
        <f>+Mensual!P214</f>
        <v>389.25099999999998</v>
      </c>
      <c r="L138" s="22">
        <f>+Mensual!Q214</f>
        <v>3185.7579999999998</v>
      </c>
      <c r="M138" s="22">
        <f>+Mensual!AC214</f>
        <v>716.71900000000005</v>
      </c>
      <c r="N138" s="22">
        <f>+Mensual!Z214</f>
        <v>0</v>
      </c>
      <c r="O138" s="22">
        <f>+Mensual!AA214</f>
        <v>83927.218999999997</v>
      </c>
    </row>
    <row r="139" spans="1:15">
      <c r="A139" s="18" t="s">
        <v>7</v>
      </c>
      <c r="B139" s="18"/>
      <c r="C139" s="22">
        <f>+Mensual!R215</f>
        <v>25451.394</v>
      </c>
      <c r="D139" s="22">
        <f>+Mensual!S215</f>
        <v>20419.076000000001</v>
      </c>
      <c r="E139" s="22">
        <f>+Mensual!T215</f>
        <v>16995.099999999999</v>
      </c>
      <c r="F139" s="22">
        <f>+Mensual!U215</f>
        <v>8689.652</v>
      </c>
      <c r="G139" s="22">
        <f>+Mensual!W215</f>
        <v>5328.4679999999998</v>
      </c>
      <c r="H139" s="22">
        <f>+Mensual!J215</f>
        <v>0</v>
      </c>
      <c r="I139" s="22">
        <f>+Mensual!AB215</f>
        <v>0</v>
      </c>
      <c r="J139" s="22">
        <f>+Mensual!L215</f>
        <v>3356.1149999999998</v>
      </c>
      <c r="K139" s="22">
        <f>+Mensual!P215</f>
        <v>391.029</v>
      </c>
      <c r="L139" s="22">
        <f>+Mensual!Q215</f>
        <v>3055.2570000000001</v>
      </c>
      <c r="M139" s="22">
        <f>+Mensual!AC215</f>
        <v>713.82500000000005</v>
      </c>
      <c r="N139" s="22">
        <f>+Mensual!Z215</f>
        <v>0</v>
      </c>
      <c r="O139" s="22">
        <f>+Mensual!AA215</f>
        <v>84399.915999999997</v>
      </c>
    </row>
    <row r="140" spans="1:15">
      <c r="A140" s="23" t="s">
        <v>8</v>
      </c>
      <c r="B140" s="23"/>
      <c r="C140" s="24">
        <f>+Mensual!R216</f>
        <v>25844.417000000001</v>
      </c>
      <c r="D140" s="24">
        <f>+Mensual!S216</f>
        <v>20619.755000000001</v>
      </c>
      <c r="E140" s="24">
        <f>+Mensual!T216</f>
        <v>17037.409</v>
      </c>
      <c r="F140" s="24">
        <f>+Mensual!U216</f>
        <v>8841.7119999999995</v>
      </c>
      <c r="G140" s="24">
        <f>+Mensual!W216</f>
        <v>5300.4250000000002</v>
      </c>
      <c r="H140" s="24">
        <f>+Mensual!J216</f>
        <v>0</v>
      </c>
      <c r="I140" s="24">
        <f>+Mensual!AB216</f>
        <v>0</v>
      </c>
      <c r="J140" s="24">
        <f>+Mensual!L216</f>
        <v>3317.6619999999998</v>
      </c>
      <c r="K140" s="24">
        <f>+Mensual!P216</f>
        <v>385.22</v>
      </c>
      <c r="L140" s="24">
        <f>+Mensual!Q216</f>
        <v>3043.038</v>
      </c>
      <c r="M140" s="24">
        <f>+Mensual!AC216</f>
        <v>662.13599999999997</v>
      </c>
      <c r="N140" s="24">
        <f>+Mensual!Z216</f>
        <v>0</v>
      </c>
      <c r="O140" s="24">
        <f>+Mensual!AA216</f>
        <v>85051.774000000005</v>
      </c>
    </row>
    <row r="141" spans="1:15">
      <c r="A141" s="23" t="s">
        <v>9</v>
      </c>
      <c r="B141" s="23"/>
      <c r="C141" s="24">
        <f>+Mensual!R217</f>
        <v>25469.348999999998</v>
      </c>
      <c r="D141" s="24">
        <f>+Mensual!S217</f>
        <v>22780.839</v>
      </c>
      <c r="E141" s="24">
        <f>+Mensual!T217</f>
        <v>17489.574000000001</v>
      </c>
      <c r="F141" s="24">
        <f>+Mensual!U217</f>
        <v>8740.3729999999996</v>
      </c>
      <c r="G141" s="24">
        <f>+Mensual!W217</f>
        <v>5216.1580000000004</v>
      </c>
      <c r="H141" s="24">
        <f>+Mensual!J217</f>
        <v>0</v>
      </c>
      <c r="I141" s="24">
        <f>+Mensual!AB217</f>
        <v>0</v>
      </c>
      <c r="J141" s="24">
        <f>+Mensual!L217</f>
        <v>3251.846</v>
      </c>
      <c r="K141" s="24">
        <f>+Mensual!P217</f>
        <v>368.55599999999998</v>
      </c>
      <c r="L141" s="24">
        <f>+Mensual!Q217</f>
        <v>2943.0030000000002</v>
      </c>
      <c r="M141" s="24">
        <f>+Mensual!AC217</f>
        <v>640.27700000000004</v>
      </c>
      <c r="N141" s="24">
        <f>+Mensual!Z217</f>
        <v>0</v>
      </c>
      <c r="O141" s="24">
        <f>+Mensual!AA217</f>
        <v>86899.975000000006</v>
      </c>
    </row>
    <row r="142" spans="1:15" ht="9" customHeight="1">
      <c r="A142" s="27"/>
      <c r="B142" s="27"/>
      <c r="C142" s="27"/>
      <c r="D142" s="28"/>
      <c r="E142" s="28"/>
      <c r="F142" s="28"/>
      <c r="G142" s="29"/>
      <c r="H142" s="28"/>
      <c r="I142" s="28"/>
      <c r="J142" s="28"/>
      <c r="K142" s="28"/>
      <c r="L142" s="28"/>
      <c r="M142" s="28"/>
      <c r="N142" s="28"/>
      <c r="O142" s="28"/>
    </row>
    <row r="143" spans="1:15">
      <c r="A143" s="31" t="s">
        <v>78</v>
      </c>
      <c r="B143" s="31" t="s">
        <v>85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>
      <c r="A144" s="16" t="s">
        <v>79</v>
      </c>
      <c r="B144" s="1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>
      <c r="A145" s="16" t="s">
        <v>80</v>
      </c>
      <c r="B145" s="1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>
      <c r="A146" s="32" t="s">
        <v>81</v>
      </c>
      <c r="B146" s="32" t="s">
        <v>84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</row>
  </sheetData>
  <mergeCells count="15">
    <mergeCell ref="A4:B5"/>
    <mergeCell ref="E4:E5"/>
    <mergeCell ref="G4:G5"/>
    <mergeCell ref="H4:H5"/>
    <mergeCell ref="F4:F5"/>
    <mergeCell ref="C4:C5"/>
    <mergeCell ref="D4:D5"/>
    <mergeCell ref="N2:O2"/>
    <mergeCell ref="N4:N5"/>
    <mergeCell ref="I4:I5"/>
    <mergeCell ref="M4:M5"/>
    <mergeCell ref="L4:L5"/>
    <mergeCell ref="J4:J5"/>
    <mergeCell ref="O4:O5"/>
    <mergeCell ref="K4:K5"/>
  </mergeCells>
  <phoneticPr fontId="0" type="noConversion"/>
  <printOptions horizontalCentered="1" verticalCentered="1"/>
  <pageMargins left="0.78740157480314965" right="0.78740157480314965" top="0.78740157480314965" bottom="0.78740157480314965" header="0" footer="0"/>
  <pageSetup paperSize="127" scale="22" orientation="landscape" r:id="rId1"/>
  <headerFooter alignWithMargins="0"/>
  <webPublishItems count="1">
    <webPublishItem id="3669" divId="Cuadro V-02_3669" sourceType="printArea" destinationFile="C:\Documents and Settings\dmh\Mis documentos\1\Cuadro V-02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75"/>
  <sheetViews>
    <sheetView zoomScale="89" zoomScaleNormal="89" zoomScaleSheetLayoutView="82" workbookViewId="0">
      <selection activeCell="E19" sqref="E19"/>
    </sheetView>
  </sheetViews>
  <sheetFormatPr baseColWidth="10" defaultColWidth="11.5546875" defaultRowHeight="12.75"/>
  <cols>
    <col min="1" max="1" width="4" style="196" customWidth="1"/>
    <col min="2" max="16384" width="11.5546875" style="196"/>
  </cols>
  <sheetData>
    <row r="1" spans="1:21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266"/>
      <c r="T1" s="266"/>
      <c r="U1" s="266"/>
    </row>
    <row r="2" spans="1:2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266"/>
      <c r="T2" s="266"/>
      <c r="U2" s="266"/>
    </row>
    <row r="3" spans="1:21" ht="1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5"/>
      <c r="S3" s="266"/>
      <c r="T3" s="266"/>
      <c r="U3" s="266"/>
    </row>
    <row r="4" spans="1:21" ht="15" customHeight="1">
      <c r="A4" s="195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5"/>
      <c r="S4" s="266"/>
      <c r="T4" s="266"/>
      <c r="U4" s="266"/>
    </row>
    <row r="5" spans="1:21" ht="15" customHeight="1">
      <c r="A5" s="195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5"/>
      <c r="S5" s="266"/>
      <c r="T5" s="266"/>
      <c r="U5" s="266"/>
    </row>
    <row r="6" spans="1:21" ht="15" customHeight="1">
      <c r="A6" s="195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195"/>
      <c r="S6" s="266"/>
      <c r="T6" s="266"/>
      <c r="U6" s="266"/>
    </row>
    <row r="7" spans="1:21" ht="15" customHeight="1">
      <c r="A7" s="195"/>
      <c r="B7" s="201"/>
      <c r="C7" s="201"/>
      <c r="D7" s="197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195"/>
      <c r="S7" s="266"/>
      <c r="T7" s="266"/>
      <c r="U7" s="266"/>
    </row>
    <row r="8" spans="1:21" ht="15" customHeight="1">
      <c r="A8" s="195"/>
      <c r="B8" s="284"/>
      <c r="C8" s="284"/>
      <c r="D8" s="197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195"/>
      <c r="S8" s="266"/>
      <c r="T8" s="266"/>
      <c r="U8" s="266"/>
    </row>
    <row r="9" spans="1:21" ht="45" customHeight="1">
      <c r="A9" s="195"/>
      <c r="B9" s="203"/>
      <c r="C9" s="203"/>
      <c r="D9" s="197"/>
      <c r="E9" s="197"/>
      <c r="F9" s="197"/>
      <c r="G9" s="197"/>
      <c r="H9" s="197"/>
      <c r="I9" s="252" t="s">
        <v>390</v>
      </c>
      <c r="K9" s="204"/>
      <c r="L9" s="205"/>
      <c r="M9" s="205"/>
      <c r="N9" s="205"/>
      <c r="O9" s="206"/>
      <c r="P9" s="207"/>
      <c r="Q9" s="197"/>
      <c r="R9" s="266"/>
      <c r="S9" s="266"/>
      <c r="T9" s="266"/>
      <c r="U9" s="266"/>
    </row>
    <row r="10" spans="1:21" ht="45" customHeight="1">
      <c r="A10" s="195"/>
      <c r="B10" s="203"/>
      <c r="C10" s="203"/>
      <c r="D10" s="197"/>
      <c r="E10" s="197"/>
      <c r="F10" s="197"/>
      <c r="G10" s="197"/>
      <c r="H10" s="197"/>
      <c r="I10" s="208" t="s">
        <v>391</v>
      </c>
      <c r="K10" s="209"/>
      <c r="L10" s="210"/>
      <c r="M10" s="210"/>
      <c r="N10" s="210"/>
      <c r="O10" s="210"/>
      <c r="P10" s="211"/>
      <c r="Q10" s="197"/>
      <c r="R10" s="266"/>
      <c r="S10" s="266"/>
      <c r="T10" s="266"/>
      <c r="U10" s="266"/>
    </row>
    <row r="11" spans="1:21" ht="15" customHeight="1">
      <c r="A11" s="195"/>
      <c r="B11" s="212"/>
      <c r="C11" s="212"/>
      <c r="D11" s="197"/>
      <c r="E11" s="213"/>
      <c r="F11" s="213"/>
      <c r="G11" s="213"/>
      <c r="H11" s="213"/>
      <c r="I11" s="213"/>
      <c r="J11" s="213"/>
      <c r="K11" s="213"/>
      <c r="L11" s="200"/>
      <c r="M11" s="200"/>
      <c r="N11" s="200"/>
      <c r="O11" s="200"/>
      <c r="P11" s="200"/>
      <c r="Q11" s="200"/>
      <c r="R11" s="195"/>
      <c r="S11" s="266"/>
      <c r="T11" s="266"/>
      <c r="U11" s="266"/>
    </row>
    <row r="12" spans="1:21" ht="15" customHeight="1">
      <c r="A12" s="195"/>
      <c r="B12" s="214"/>
      <c r="C12" s="214"/>
      <c r="D12" s="215"/>
      <c r="E12" s="215"/>
      <c r="F12" s="215"/>
      <c r="G12" s="215"/>
      <c r="H12" s="215"/>
      <c r="I12" s="215"/>
      <c r="J12" s="215"/>
      <c r="K12" s="215"/>
      <c r="L12" s="201"/>
      <c r="M12" s="201"/>
      <c r="N12" s="201"/>
      <c r="O12" s="201"/>
      <c r="P12" s="201"/>
      <c r="Q12" s="201"/>
      <c r="R12" s="195"/>
      <c r="S12" s="266"/>
      <c r="T12" s="266"/>
      <c r="U12" s="266"/>
    </row>
    <row r="13" spans="1:21" ht="15" customHeight="1">
      <c r="A13" s="195"/>
      <c r="B13" s="216"/>
      <c r="C13" s="216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195"/>
      <c r="S13" s="266"/>
      <c r="T13" s="266"/>
      <c r="U13" s="266"/>
    </row>
    <row r="14" spans="1:21" ht="15" customHeight="1">
      <c r="A14" s="195"/>
      <c r="B14" s="217"/>
      <c r="C14" s="217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195"/>
      <c r="S14" s="266"/>
      <c r="T14" s="266"/>
      <c r="U14" s="266"/>
    </row>
    <row r="15" spans="1:21" ht="15" customHeight="1">
      <c r="A15" s="195"/>
      <c r="B15" s="219"/>
      <c r="C15" s="219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195"/>
      <c r="S15" s="266"/>
      <c r="T15" s="266"/>
      <c r="U15" s="266"/>
    </row>
    <row r="16" spans="1:21" ht="15" customHeight="1">
      <c r="A16" s="195"/>
      <c r="B16" s="219"/>
      <c r="C16" s="219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195"/>
      <c r="S16" s="266"/>
      <c r="T16" s="266"/>
      <c r="U16" s="266"/>
    </row>
    <row r="17" spans="1:21" ht="15" customHeight="1">
      <c r="A17" s="195"/>
      <c r="B17" s="217"/>
      <c r="C17" s="217"/>
      <c r="D17" s="218"/>
      <c r="E17" s="218"/>
      <c r="F17" s="218"/>
      <c r="G17" s="218"/>
      <c r="H17" s="218"/>
      <c r="I17" s="218"/>
      <c r="J17" s="218"/>
      <c r="K17" s="220"/>
      <c r="L17" s="218"/>
      <c r="M17" s="218"/>
      <c r="N17" s="218"/>
      <c r="O17" s="218"/>
      <c r="P17" s="218"/>
      <c r="Q17" s="218"/>
      <c r="R17" s="195"/>
      <c r="S17" s="266"/>
      <c r="T17" s="266"/>
      <c r="U17" s="266"/>
    </row>
    <row r="18" spans="1:21" ht="15" customHeight="1">
      <c r="A18" s="195"/>
      <c r="B18" s="219"/>
      <c r="C18" s="219"/>
      <c r="D18" s="218"/>
      <c r="E18" s="218"/>
      <c r="F18" s="218"/>
      <c r="G18" s="218"/>
      <c r="H18" s="218"/>
      <c r="I18" s="218"/>
      <c r="J18" s="218"/>
      <c r="K18" s="220"/>
      <c r="L18" s="218"/>
      <c r="M18" s="218"/>
      <c r="N18" s="218"/>
      <c r="O18" s="218"/>
      <c r="P18" s="218"/>
      <c r="Q18" s="218"/>
      <c r="R18" s="195"/>
      <c r="S18" s="266"/>
      <c r="T18" s="266"/>
      <c r="U18" s="266"/>
    </row>
    <row r="19" spans="1:21" ht="15" customHeight="1">
      <c r="A19" s="195"/>
      <c r="B19" s="219"/>
      <c r="C19" s="219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195"/>
      <c r="S19" s="266"/>
      <c r="T19" s="266"/>
      <c r="U19" s="266"/>
    </row>
    <row r="20" spans="1:21" ht="15" customHeight="1">
      <c r="A20" s="195"/>
      <c r="B20" s="221"/>
      <c r="C20" s="221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195"/>
      <c r="S20" s="266"/>
      <c r="T20" s="266"/>
      <c r="U20" s="266"/>
    </row>
    <row r="21" spans="1:21" ht="15" customHeight="1">
      <c r="A21" s="195"/>
      <c r="B21" s="219"/>
      <c r="C21" s="219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195"/>
      <c r="S21" s="266"/>
      <c r="T21" s="266"/>
      <c r="U21" s="266"/>
    </row>
    <row r="22" spans="1:21" ht="15" customHeight="1">
      <c r="A22" s="195"/>
      <c r="B22" s="219"/>
      <c r="C22" s="219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195"/>
      <c r="S22" s="266"/>
      <c r="T22" s="266"/>
      <c r="U22" s="266"/>
    </row>
    <row r="23" spans="1:21" ht="15" customHeight="1">
      <c r="A23" s="195"/>
      <c r="B23" s="222"/>
      <c r="C23" s="222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195"/>
      <c r="S23" s="266"/>
      <c r="T23" s="266"/>
      <c r="U23" s="266"/>
    </row>
    <row r="24" spans="1:21" ht="15" customHeight="1">
      <c r="A24" s="195"/>
      <c r="B24" s="219"/>
      <c r="C24" s="219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195"/>
      <c r="S24" s="266"/>
      <c r="T24" s="266"/>
      <c r="U24" s="266"/>
    </row>
    <row r="25" spans="1:21" ht="15" customHeight="1">
      <c r="A25" s="195"/>
      <c r="B25" s="221"/>
      <c r="C25" s="221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195"/>
      <c r="S25" s="266"/>
      <c r="T25" s="266"/>
      <c r="U25" s="266"/>
    </row>
    <row r="26" spans="1:21" ht="15" customHeight="1">
      <c r="A26" s="195"/>
      <c r="B26" s="219"/>
      <c r="C26" s="219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195"/>
      <c r="S26" s="266"/>
      <c r="T26" s="266"/>
      <c r="U26" s="266"/>
    </row>
    <row r="27" spans="1:21" ht="15" customHeight="1">
      <c r="A27" s="195"/>
      <c r="B27" s="219"/>
      <c r="C27" s="219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195"/>
      <c r="S27" s="266"/>
      <c r="T27" s="266"/>
      <c r="U27" s="266"/>
    </row>
    <row r="28" spans="1:21" ht="15" customHeight="1">
      <c r="A28" s="195"/>
      <c r="B28" s="221"/>
      <c r="C28" s="195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195"/>
      <c r="S28" s="266"/>
      <c r="T28" s="266"/>
      <c r="U28" s="266"/>
    </row>
    <row r="29" spans="1:21" ht="15" customHeight="1">
      <c r="A29" s="195"/>
      <c r="B29" s="219"/>
      <c r="C29" s="219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195"/>
      <c r="S29" s="266"/>
      <c r="T29" s="266"/>
      <c r="U29" s="266"/>
    </row>
    <row r="30" spans="1:21" ht="15" customHeight="1">
      <c r="A30" s="195"/>
      <c r="B30" s="222"/>
      <c r="C30" s="222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195"/>
      <c r="S30" s="266"/>
      <c r="T30" s="266"/>
      <c r="U30" s="266"/>
    </row>
    <row r="31" spans="1:21" ht="15" customHeight="1">
      <c r="A31" s="195"/>
      <c r="B31" s="219"/>
      <c r="C31" s="219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195"/>
      <c r="S31" s="266"/>
      <c r="T31" s="266"/>
      <c r="U31" s="266"/>
    </row>
    <row r="32" spans="1:21" ht="15" customHeight="1">
      <c r="A32" s="195"/>
      <c r="B32" s="223"/>
      <c r="C32" s="223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195"/>
      <c r="S32" s="266"/>
      <c r="T32" s="266"/>
      <c r="U32" s="266"/>
    </row>
    <row r="33" spans="1:21" ht="15" customHeight="1">
      <c r="A33" s="195"/>
      <c r="B33" s="224"/>
      <c r="C33" s="221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195"/>
      <c r="S33" s="266"/>
      <c r="T33" s="266"/>
      <c r="U33" s="266"/>
    </row>
    <row r="34" spans="1:21" ht="15" customHeight="1">
      <c r="A34" s="195"/>
      <c r="B34" s="221"/>
      <c r="C34" s="221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195"/>
      <c r="S34" s="266"/>
      <c r="T34" s="266"/>
      <c r="U34" s="266"/>
    </row>
    <row r="35" spans="1:21" ht="15" customHeight="1">
      <c r="A35" s="195"/>
      <c r="B35" s="221"/>
      <c r="C35" s="221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195"/>
      <c r="S35" s="266"/>
      <c r="T35" s="266"/>
      <c r="U35" s="266"/>
    </row>
    <row r="36" spans="1:21" ht="15" customHeight="1">
      <c r="A36" s="195"/>
      <c r="B36" s="222"/>
      <c r="C36" s="222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195"/>
      <c r="S36" s="266"/>
      <c r="T36" s="266"/>
      <c r="U36" s="266"/>
    </row>
    <row r="37" spans="1:21" ht="15" customHeight="1">
      <c r="A37" s="195"/>
      <c r="B37" s="285"/>
      <c r="C37" s="285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195"/>
      <c r="S37" s="266"/>
      <c r="T37" s="266"/>
      <c r="U37" s="266"/>
    </row>
    <row r="38" spans="1:21" ht="15" customHeight="1">
      <c r="A38" s="195"/>
      <c r="B38" s="286"/>
      <c r="C38" s="285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195"/>
      <c r="S38" s="266"/>
      <c r="T38" s="266"/>
      <c r="U38" s="266"/>
    </row>
    <row r="39" spans="1:21" ht="15" customHeight="1">
      <c r="A39" s="195"/>
      <c r="B39" s="195"/>
      <c r="C39" s="195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195"/>
      <c r="S39" s="266"/>
      <c r="T39" s="266"/>
      <c r="U39" s="266"/>
    </row>
    <row r="40" spans="1:21" ht="15" customHeight="1">
      <c r="A40" s="195"/>
      <c r="B40" s="195"/>
      <c r="C40" s="195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195"/>
      <c r="S40" s="266"/>
      <c r="T40" s="266"/>
      <c r="U40" s="266"/>
    </row>
    <row r="41" spans="1:21" ht="15" customHeight="1">
      <c r="A41" s="195"/>
      <c r="B41" s="230"/>
      <c r="C41" s="230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195"/>
      <c r="S41" s="266"/>
      <c r="T41" s="266"/>
      <c r="U41" s="266"/>
    </row>
    <row r="42" spans="1:21" ht="15" customHeight="1">
      <c r="A42" s="195"/>
      <c r="B42" s="230"/>
      <c r="C42" s="230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195"/>
      <c r="S42" s="266"/>
      <c r="T42" s="266"/>
      <c r="U42" s="266"/>
    </row>
    <row r="43" spans="1:21" ht="15" customHeight="1">
      <c r="A43" s="195"/>
      <c r="B43" s="232"/>
      <c r="C43" s="232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266"/>
      <c r="T43" s="266"/>
      <c r="U43" s="266"/>
    </row>
    <row r="44" spans="1:21" ht="15" customHeight="1">
      <c r="A44" s="195"/>
      <c r="B44" s="232"/>
      <c r="C44" s="232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1:21" ht="15" customHeight="1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</row>
    <row r="46" spans="1:21">
      <c r="A46" s="195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195"/>
    </row>
    <row r="47" spans="1:21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</row>
    <row r="48" spans="1:21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</row>
    <row r="49" spans="1:18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234"/>
      <c r="M49" s="234"/>
      <c r="N49" s="234"/>
      <c r="O49" s="234"/>
      <c r="P49" s="234"/>
      <c r="Q49" s="234"/>
      <c r="R49" s="195"/>
    </row>
    <row r="50" spans="1:18">
      <c r="A50" s="195"/>
      <c r="B50" s="195"/>
      <c r="C50" s="19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195"/>
    </row>
    <row r="51" spans="1:18">
      <c r="A51" s="195"/>
      <c r="B51" s="195"/>
      <c r="C51" s="19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195"/>
    </row>
    <row r="52" spans="1:18">
      <c r="A52" s="195"/>
      <c r="B52" s="195"/>
      <c r="C52" s="195"/>
      <c r="D52" s="235"/>
      <c r="E52" s="235"/>
      <c r="F52" s="235"/>
      <c r="G52" s="235"/>
      <c r="H52" s="235"/>
      <c r="I52" s="235"/>
      <c r="J52" s="235"/>
      <c r="K52" s="235"/>
      <c r="L52" s="195"/>
      <c r="M52" s="235"/>
      <c r="N52" s="235"/>
      <c r="O52" s="235"/>
      <c r="P52" s="235"/>
      <c r="Q52" s="235"/>
      <c r="R52" s="195"/>
    </row>
    <row r="53" spans="1:18">
      <c r="A53" s="195"/>
      <c r="B53" s="195"/>
      <c r="C53" s="19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195"/>
    </row>
    <row r="54" spans="1:18">
      <c r="A54" s="195"/>
      <c r="B54" s="195"/>
      <c r="C54" s="19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195"/>
    </row>
    <row r="55" spans="1:18">
      <c r="A55" s="195"/>
      <c r="B55" s="195"/>
      <c r="C55" s="19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195"/>
    </row>
    <row r="56" spans="1:18">
      <c r="A56" s="195"/>
      <c r="B56" s="195"/>
      <c r="C56" s="19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195"/>
    </row>
    <row r="57" spans="1:18">
      <c r="A57" s="195"/>
      <c r="B57" s="195"/>
      <c r="C57" s="19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195"/>
    </row>
    <row r="58" spans="1:18">
      <c r="A58" s="195"/>
      <c r="B58" s="195"/>
      <c r="C58" s="19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195"/>
    </row>
    <row r="59" spans="1:18">
      <c r="A59" s="195"/>
      <c r="B59" s="195"/>
      <c r="C59" s="19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195"/>
    </row>
    <row r="60" spans="1:18">
      <c r="A60" s="195"/>
      <c r="B60" s="195"/>
      <c r="C60" s="19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195"/>
    </row>
    <row r="61" spans="1:18">
      <c r="A61" s="195"/>
      <c r="B61" s="195"/>
      <c r="C61" s="19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195"/>
    </row>
    <row r="62" spans="1:18">
      <c r="A62" s="195"/>
      <c r="B62" s="195"/>
      <c r="C62" s="19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195"/>
    </row>
    <row r="63" spans="1:18">
      <c r="A63" s="195"/>
      <c r="B63" s="195"/>
      <c r="C63" s="19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195"/>
    </row>
    <row r="64" spans="1:18">
      <c r="A64" s="195"/>
      <c r="B64" s="195"/>
      <c r="C64" s="19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195"/>
    </row>
    <row r="65" spans="1:18">
      <c r="A65" s="195"/>
      <c r="B65" s="195"/>
      <c r="C65" s="19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195"/>
    </row>
    <row r="66" spans="1:18">
      <c r="A66" s="195"/>
      <c r="B66" s="195"/>
      <c r="C66" s="19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195"/>
    </row>
    <row r="67" spans="1:18">
      <c r="A67" s="195"/>
      <c r="B67" s="195"/>
      <c r="C67" s="19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195"/>
    </row>
    <row r="68" spans="1:18">
      <c r="A68" s="195"/>
      <c r="B68" s="195"/>
      <c r="C68" s="19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195"/>
    </row>
    <row r="69" spans="1:18">
      <c r="A69" s="195"/>
      <c r="B69" s="195"/>
      <c r="C69" s="19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195"/>
    </row>
    <row r="70" spans="1:18">
      <c r="A70" s="195"/>
      <c r="B70" s="195"/>
      <c r="C70" s="19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195"/>
    </row>
    <row r="71" spans="1:18">
      <c r="A71" s="195"/>
      <c r="B71" s="195"/>
      <c r="C71" s="19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195"/>
    </row>
    <row r="72" spans="1:18">
      <c r="A72" s="195"/>
      <c r="B72" s="195"/>
      <c r="C72" s="19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195"/>
    </row>
    <row r="73" spans="1:18">
      <c r="A73" s="195"/>
      <c r="B73" s="195"/>
      <c r="C73" s="19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195"/>
    </row>
    <row r="74" spans="1:18">
      <c r="A74" s="195"/>
      <c r="B74" s="195"/>
      <c r="C74" s="19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195"/>
    </row>
    <row r="75" spans="1:18">
      <c r="A75" s="195"/>
      <c r="B75" s="195"/>
      <c r="C75" s="19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195"/>
    </row>
  </sheetData>
  <mergeCells count="3">
    <mergeCell ref="B8:C8"/>
    <mergeCell ref="B37:C37"/>
    <mergeCell ref="B38:C38"/>
  </mergeCells>
  <printOptions horizontalCentered="1"/>
  <pageMargins left="0.78740157480314965" right="0.78740157480314965" top="0.39370078740157483" bottom="0.39370078740157483" header="0" footer="0"/>
  <pageSetup paperSize="5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IB58"/>
  <sheetViews>
    <sheetView tabSelected="1"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3.21875" style="37" customWidth="1"/>
    <col min="3" max="3" width="10.44140625" style="37" customWidth="1"/>
    <col min="4" max="4" width="51.21875" style="37" customWidth="1"/>
    <col min="5" max="23" width="10.77734375" style="37" customWidth="1"/>
    <col min="24" max="16384" width="11.5546875" style="37"/>
  </cols>
  <sheetData>
    <row r="1" spans="1:28" s="66" customFormat="1" ht="18" customHeight="1">
      <c r="B1" s="73"/>
      <c r="C1" s="73"/>
      <c r="D1" s="73"/>
      <c r="E1" s="73"/>
      <c r="F1" s="73"/>
      <c r="G1" s="73"/>
    </row>
    <row r="2" spans="1:28" s="66" customFormat="1" ht="18" customHeight="1">
      <c r="B2" s="73"/>
      <c r="C2" s="73"/>
      <c r="D2" s="73"/>
      <c r="E2" s="73"/>
      <c r="F2" s="73"/>
      <c r="G2" s="73"/>
    </row>
    <row r="3" spans="1:28" s="66" customFormat="1" ht="18" customHeight="1">
      <c r="B3" s="73"/>
      <c r="C3" s="73"/>
      <c r="D3" s="73"/>
      <c r="E3" s="73"/>
      <c r="F3" s="263"/>
      <c r="G3" s="73"/>
    </row>
    <row r="4" spans="1:28" ht="18" customHeight="1">
      <c r="B4" s="36" t="s">
        <v>355</v>
      </c>
      <c r="C4" s="36"/>
      <c r="D4" s="36"/>
      <c r="E4" s="36"/>
      <c r="I4" s="264"/>
    </row>
    <row r="5" spans="1:28" ht="18" customHeight="1">
      <c r="B5" s="38" t="s">
        <v>353</v>
      </c>
      <c r="C5" s="38"/>
      <c r="D5" s="38"/>
      <c r="E5" s="38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</row>
    <row r="6" spans="1:28" ht="15.95" customHeight="1">
      <c r="B6" s="39" t="s">
        <v>400</v>
      </c>
      <c r="C6" s="39"/>
      <c r="D6" s="39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</row>
    <row r="7" spans="1:28" ht="9.9499999999999993" customHeight="1" thickBot="1">
      <c r="B7" s="40"/>
      <c r="C7" s="40"/>
      <c r="D7" s="40"/>
    </row>
    <row r="8" spans="1:28" s="45" customFormat="1" ht="30" customHeight="1" thickBot="1">
      <c r="A8" s="72"/>
      <c r="B8" s="41" t="s">
        <v>142</v>
      </c>
      <c r="C8" s="42"/>
      <c r="D8" s="43"/>
      <c r="E8" s="44">
        <v>2006</v>
      </c>
      <c r="F8" s="44">
        <v>2007</v>
      </c>
      <c r="G8" s="44">
        <v>2008</v>
      </c>
      <c r="H8" s="44">
        <v>2009</v>
      </c>
      <c r="I8" s="44">
        <v>2010</v>
      </c>
      <c r="J8" s="44">
        <v>2011</v>
      </c>
      <c r="K8" s="44">
        <v>2012</v>
      </c>
      <c r="L8" s="44">
        <v>2013</v>
      </c>
      <c r="M8" s="44">
        <v>2014</v>
      </c>
      <c r="N8" s="44">
        <v>2015</v>
      </c>
      <c r="O8" s="44">
        <v>2016</v>
      </c>
      <c r="P8" s="44">
        <v>2017</v>
      </c>
      <c r="Q8" s="44">
        <v>2018</v>
      </c>
      <c r="R8" s="44">
        <v>2019</v>
      </c>
      <c r="S8" s="44">
        <v>2020</v>
      </c>
      <c r="T8" s="44">
        <v>2021</v>
      </c>
      <c r="U8" s="44">
        <v>2022</v>
      </c>
      <c r="V8" s="44">
        <v>2023</v>
      </c>
      <c r="W8" s="44">
        <v>2024</v>
      </c>
    </row>
    <row r="9" spans="1:28" s="45" customFormat="1" ht="5.0999999999999996" customHeight="1">
      <c r="A9" s="66"/>
      <c r="B9" s="46"/>
      <c r="C9" s="46"/>
      <c r="D9" s="46"/>
      <c r="E9" s="47"/>
      <c r="F9" s="47"/>
      <c r="G9" s="47"/>
      <c r="H9" s="47"/>
      <c r="I9" s="47"/>
    </row>
    <row r="10" spans="1:28" s="50" customFormat="1" ht="18" customHeight="1">
      <c r="A10" s="72"/>
      <c r="B10" s="48" t="s">
        <v>143</v>
      </c>
      <c r="C10" s="46"/>
      <c r="D10" s="46"/>
      <c r="E10" s="49">
        <v>54164.425729839997</v>
      </c>
      <c r="F10" s="49">
        <v>64484.086942789996</v>
      </c>
      <c r="G10" s="49">
        <v>74167.216417400006</v>
      </c>
      <c r="H10" s="49">
        <v>82533.696008140003</v>
      </c>
      <c r="I10" s="49">
        <v>94656.474684570596</v>
      </c>
      <c r="J10" s="49">
        <v>108549.78375641989</v>
      </c>
      <c r="K10" s="49">
        <v>116853.18674618989</v>
      </c>
      <c r="L10" s="49">
        <v>137351.61968647988</v>
      </c>
      <c r="M10" s="49">
        <v>163448.41252990998</v>
      </c>
      <c r="N10" s="49">
        <v>190973.88367814998</v>
      </c>
      <c r="O10" s="49">
        <v>223019.38601330001</v>
      </c>
      <c r="P10" s="49">
        <v>254210.56738942009</v>
      </c>
      <c r="Q10" s="49">
        <v>226412.49700000006</v>
      </c>
      <c r="R10" s="49">
        <v>230493.89528624003</v>
      </c>
      <c r="S10" s="49">
        <v>241194.49742895667</v>
      </c>
      <c r="T10" s="49">
        <v>262157.49685283093</v>
      </c>
      <c r="U10" s="49">
        <v>284178.1945640929</v>
      </c>
      <c r="V10" s="49">
        <f>+V12+V37</f>
        <v>317693.71218653704</v>
      </c>
      <c r="W10" s="49">
        <f>+W12+W37</f>
        <v>342908.90932482935</v>
      </c>
      <c r="X10" s="238"/>
    </row>
    <row r="11" spans="1:28" s="50" customFormat="1" ht="5.0999999999999996" customHeight="1">
      <c r="A11" s="72"/>
      <c r="B11" s="46"/>
      <c r="C11" s="46"/>
      <c r="D11" s="46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241"/>
      <c r="T11" s="241"/>
      <c r="U11" s="241"/>
      <c r="V11" s="241"/>
      <c r="W11" s="241"/>
      <c r="X11" s="238"/>
    </row>
    <row r="12" spans="1:28" s="50" customFormat="1" ht="18" customHeight="1">
      <c r="A12" s="72"/>
      <c r="B12" s="287" t="s">
        <v>144</v>
      </c>
      <c r="C12" s="287"/>
      <c r="D12" s="287"/>
      <c r="E12" s="49">
        <v>51647.51836627</v>
      </c>
      <c r="F12" s="49">
        <v>60315.551664809995</v>
      </c>
      <c r="G12" s="49">
        <v>72821.081417400012</v>
      </c>
      <c r="H12" s="49">
        <v>81410.117008140005</v>
      </c>
      <c r="I12" s="49">
        <v>93777.087267786992</v>
      </c>
      <c r="J12" s="49">
        <v>107697.03275641988</v>
      </c>
      <c r="K12" s="49">
        <v>115808.69674618989</v>
      </c>
      <c r="L12" s="49">
        <v>135859.64168647988</v>
      </c>
      <c r="M12" s="49">
        <v>160575.36752990997</v>
      </c>
      <c r="N12" s="49">
        <v>186899.18567814998</v>
      </c>
      <c r="O12" s="49">
        <v>215720.26601330002</v>
      </c>
      <c r="P12" s="49">
        <v>244190.99238942008</v>
      </c>
      <c r="Q12" s="49">
        <v>218042.56200000006</v>
      </c>
      <c r="R12" s="49">
        <v>223896.40893854003</v>
      </c>
      <c r="S12" s="49">
        <v>235601.78509337627</v>
      </c>
      <c r="T12" s="49">
        <v>257344.22580629375</v>
      </c>
      <c r="U12" s="49">
        <v>279013.91375247791</v>
      </c>
      <c r="V12" s="49">
        <f>+SUM(V25:V35)</f>
        <v>311989.29518306977</v>
      </c>
      <c r="W12" s="49">
        <f>+SUM(W25:W35)</f>
        <v>336306.26628040435</v>
      </c>
      <c r="X12" s="238"/>
      <c r="AB12" s="239"/>
    </row>
    <row r="13" spans="1:28" ht="15" hidden="1" customHeight="1">
      <c r="A13" s="92"/>
      <c r="B13" s="183" t="s">
        <v>145</v>
      </c>
      <c r="C13" s="183"/>
      <c r="D13" s="183"/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185"/>
      <c r="U13" s="185"/>
      <c r="V13" s="185"/>
      <c r="W13" s="185"/>
      <c r="X13" s="238"/>
    </row>
    <row r="14" spans="1:28" ht="15" hidden="1" customHeight="1">
      <c r="A14" s="92"/>
      <c r="B14" s="183" t="s">
        <v>146</v>
      </c>
      <c r="C14" s="183"/>
      <c r="D14" s="183"/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>
        <v>0</v>
      </c>
      <c r="T14" s="185"/>
      <c r="U14" s="185"/>
      <c r="V14" s="185"/>
      <c r="W14" s="185"/>
      <c r="X14" s="238"/>
    </row>
    <row r="15" spans="1:28" ht="15" hidden="1" customHeight="1">
      <c r="A15" s="92"/>
      <c r="B15" s="183" t="s">
        <v>147</v>
      </c>
      <c r="C15" s="183"/>
      <c r="D15" s="183"/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/>
      <c r="U15" s="185"/>
      <c r="V15" s="185"/>
      <c r="W15" s="185"/>
      <c r="X15" s="238"/>
    </row>
    <row r="16" spans="1:28" ht="15" hidden="1" customHeight="1">
      <c r="A16" s="92"/>
      <c r="B16" s="183" t="s">
        <v>148</v>
      </c>
      <c r="C16" s="183"/>
      <c r="D16" s="183"/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185"/>
      <c r="U16" s="185"/>
      <c r="V16" s="185"/>
      <c r="W16" s="185"/>
      <c r="X16" s="238"/>
    </row>
    <row r="17" spans="1:28" ht="15" hidden="1" customHeight="1">
      <c r="A17" s="72"/>
      <c r="B17" s="183" t="s">
        <v>149</v>
      </c>
      <c r="C17" s="183"/>
      <c r="D17" s="183"/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>
        <v>0</v>
      </c>
      <c r="T17" s="185"/>
      <c r="U17" s="185"/>
      <c r="V17" s="185"/>
      <c r="W17" s="185"/>
      <c r="X17" s="238"/>
    </row>
    <row r="18" spans="1:28" ht="15" hidden="1" customHeight="1">
      <c r="A18" s="92"/>
      <c r="B18" s="183" t="s">
        <v>150</v>
      </c>
      <c r="C18" s="186"/>
      <c r="D18" s="186"/>
      <c r="E18" s="193" t="s">
        <v>352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/>
      <c r="U18" s="193"/>
      <c r="V18" s="193"/>
      <c r="W18" s="193"/>
      <c r="X18" s="238"/>
    </row>
    <row r="19" spans="1:28" ht="15" hidden="1" customHeight="1">
      <c r="A19" s="92"/>
      <c r="B19" s="183" t="s">
        <v>151</v>
      </c>
      <c r="C19" s="194"/>
      <c r="D19" s="194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/>
      <c r="U19" s="193"/>
      <c r="V19" s="193"/>
      <c r="W19" s="193"/>
      <c r="X19" s="238"/>
    </row>
    <row r="20" spans="1:28" ht="15" hidden="1" customHeight="1">
      <c r="A20" s="92"/>
      <c r="B20" s="183" t="s">
        <v>152</v>
      </c>
      <c r="C20" s="183"/>
      <c r="D20" s="183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/>
      <c r="U20" s="193"/>
      <c r="V20" s="193"/>
      <c r="W20" s="193"/>
      <c r="X20" s="238"/>
    </row>
    <row r="21" spans="1:28" ht="15" hidden="1" customHeight="1">
      <c r="A21" s="92"/>
      <c r="B21" s="183" t="s">
        <v>153</v>
      </c>
      <c r="C21" s="183"/>
      <c r="D21" s="183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/>
      <c r="U21" s="193"/>
      <c r="V21" s="193"/>
      <c r="W21" s="193"/>
      <c r="X21" s="238"/>
    </row>
    <row r="22" spans="1:28" ht="15" hidden="1" customHeight="1">
      <c r="A22" s="92"/>
      <c r="B22" s="183" t="s">
        <v>154</v>
      </c>
      <c r="C22" s="183"/>
      <c r="D22" s="183"/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/>
      <c r="U22" s="185"/>
      <c r="V22" s="185"/>
      <c r="W22" s="185"/>
      <c r="X22" s="238"/>
    </row>
    <row r="23" spans="1:28" ht="15" hidden="1" customHeight="1">
      <c r="A23" s="92"/>
      <c r="B23" s="183" t="s">
        <v>155</v>
      </c>
      <c r="C23" s="183"/>
      <c r="D23" s="183"/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/>
      <c r="U23" s="185"/>
      <c r="V23" s="185"/>
      <c r="W23" s="185"/>
      <c r="X23" s="238"/>
    </row>
    <row r="24" spans="1:28" ht="15" hidden="1" customHeight="1">
      <c r="B24" s="183" t="s">
        <v>156</v>
      </c>
      <c r="C24" s="183"/>
      <c r="D24" s="183"/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185"/>
      <c r="U24" s="185"/>
      <c r="V24" s="185"/>
      <c r="W24" s="185"/>
      <c r="X24" s="238"/>
    </row>
    <row r="25" spans="1:28" ht="15" customHeight="1">
      <c r="B25" s="52" t="s">
        <v>157</v>
      </c>
      <c r="C25" s="52"/>
      <c r="D25" s="52"/>
      <c r="E25" s="53">
        <v>14951.717380890001</v>
      </c>
      <c r="F25" s="53">
        <v>17772.63671825</v>
      </c>
      <c r="G25" s="53">
        <v>19912.996999999999</v>
      </c>
      <c r="H25" s="53">
        <v>23877.928</v>
      </c>
      <c r="I25" s="53">
        <v>30972.305577594398</v>
      </c>
      <c r="J25" s="53">
        <v>36079.023999999998</v>
      </c>
      <c r="K25" s="55">
        <v>36095.878000000004</v>
      </c>
      <c r="L25" s="55">
        <v>41558.355000000003</v>
      </c>
      <c r="M25" s="55">
        <v>52310.472000000002</v>
      </c>
      <c r="N25" s="55">
        <v>54248.783000000003</v>
      </c>
      <c r="O25" s="55">
        <v>62711.108</v>
      </c>
      <c r="P25" s="55">
        <v>67267.617000000027</v>
      </c>
      <c r="Q25" s="55">
        <v>62442.758000000002</v>
      </c>
      <c r="R25" s="55">
        <v>67348.885400600004</v>
      </c>
      <c r="S25" s="55">
        <v>73132.713174596895</v>
      </c>
      <c r="T25" s="55">
        <v>77636.562284687432</v>
      </c>
      <c r="U25" s="55">
        <v>81689.029909526973</v>
      </c>
      <c r="V25" s="55">
        <v>91627.505589068474</v>
      </c>
      <c r="W25" s="55">
        <v>98218.395065158984</v>
      </c>
      <c r="X25" s="238"/>
      <c r="AB25" s="240"/>
    </row>
    <row r="26" spans="1:28" ht="15" customHeight="1">
      <c r="B26" s="52" t="s">
        <v>158</v>
      </c>
      <c r="C26" s="52"/>
      <c r="D26" s="52"/>
      <c r="E26" s="53">
        <v>12669.34796782</v>
      </c>
      <c r="F26" s="53">
        <v>14865.84115452</v>
      </c>
      <c r="G26" s="53">
        <v>15699.102999999999</v>
      </c>
      <c r="H26" s="53">
        <v>18759.75</v>
      </c>
      <c r="I26" s="53">
        <v>25048.937949663898</v>
      </c>
      <c r="J26" s="53">
        <v>27905.363999999998</v>
      </c>
      <c r="K26" s="55">
        <v>30406.265000000003</v>
      </c>
      <c r="L26" s="55">
        <v>36800.485999999997</v>
      </c>
      <c r="M26" s="55">
        <v>40569.377999999997</v>
      </c>
      <c r="N26" s="55">
        <v>46136.448000000004</v>
      </c>
      <c r="O26" s="55">
        <v>55199.446999999993</v>
      </c>
      <c r="P26" s="55">
        <v>59060.854000000014</v>
      </c>
      <c r="Q26" s="55">
        <v>53658.053000000007</v>
      </c>
      <c r="R26" s="55">
        <v>58254.6967764</v>
      </c>
      <c r="S26" s="55">
        <v>61592.509568789261</v>
      </c>
      <c r="T26" s="55">
        <v>67890.967607479717</v>
      </c>
      <c r="U26" s="55">
        <v>72737.543902972873</v>
      </c>
      <c r="V26" s="55">
        <v>77643.179084366973</v>
      </c>
      <c r="W26" s="55">
        <v>83363.147339368399</v>
      </c>
      <c r="X26" s="238"/>
      <c r="AB26" s="240"/>
    </row>
    <row r="27" spans="1:28" ht="15" customHeight="1">
      <c r="B27" s="52" t="s">
        <v>159</v>
      </c>
      <c r="C27" s="52"/>
      <c r="D27" s="52"/>
      <c r="E27" s="53">
        <v>9867.0266095900006</v>
      </c>
      <c r="F27" s="53">
        <v>11398.968738510001</v>
      </c>
      <c r="G27" s="53">
        <v>14157.811</v>
      </c>
      <c r="H27" s="53">
        <v>16271.67</v>
      </c>
      <c r="I27" s="53">
        <v>18328.1586140652</v>
      </c>
      <c r="J27" s="53">
        <v>22486.945</v>
      </c>
      <c r="K27" s="55">
        <v>25587.783999999992</v>
      </c>
      <c r="L27" s="55">
        <v>29736.675999999999</v>
      </c>
      <c r="M27" s="55">
        <v>36720.175000000003</v>
      </c>
      <c r="N27" s="55">
        <v>44293.270000000004</v>
      </c>
      <c r="O27" s="55">
        <v>48932.033000000003</v>
      </c>
      <c r="P27" s="55">
        <v>56273.763000000006</v>
      </c>
      <c r="Q27" s="55">
        <v>48020.365000000005</v>
      </c>
      <c r="R27" s="55">
        <v>48428.2463431</v>
      </c>
      <c r="S27" s="55">
        <v>52502.354828725169</v>
      </c>
      <c r="T27" s="55">
        <v>59056.399299746488</v>
      </c>
      <c r="U27" s="55">
        <v>66167.646692385737</v>
      </c>
      <c r="V27" s="55">
        <v>76433.504414647599</v>
      </c>
      <c r="W27" s="55">
        <v>83118.033353630613</v>
      </c>
      <c r="X27" s="238"/>
      <c r="AB27" s="240"/>
    </row>
    <row r="28" spans="1:28" ht="15" customHeight="1">
      <c r="B28" s="52" t="s">
        <v>160</v>
      </c>
      <c r="C28" s="52"/>
      <c r="D28" s="52"/>
      <c r="E28" s="53">
        <v>6774.7502609200001</v>
      </c>
      <c r="F28" s="53">
        <v>7436.1562592600003</v>
      </c>
      <c r="G28" s="53">
        <v>7467.7290000000003</v>
      </c>
      <c r="H28" s="53">
        <v>8064.9290000000001</v>
      </c>
      <c r="I28" s="53">
        <v>8654.0253705949999</v>
      </c>
      <c r="J28" s="53">
        <v>10500.892000000002</v>
      </c>
      <c r="K28" s="55">
        <v>11613.153</v>
      </c>
      <c r="L28" s="55">
        <v>13465.671</v>
      </c>
      <c r="M28" s="55">
        <v>16375.141000000001</v>
      </c>
      <c r="N28" s="55">
        <v>19290.052000000003</v>
      </c>
      <c r="O28" s="55">
        <v>21802.524000000001</v>
      </c>
      <c r="P28" s="55">
        <v>24655.594000000001</v>
      </c>
      <c r="Q28" s="55">
        <v>22047.198999999997</v>
      </c>
      <c r="R28" s="55">
        <v>20813.0609339</v>
      </c>
      <c r="S28" s="55">
        <v>18100.070408614996</v>
      </c>
      <c r="T28" s="55">
        <v>19046.384934673704</v>
      </c>
      <c r="U28" s="55">
        <v>19611.107287052102</v>
      </c>
      <c r="V28" s="55">
        <v>20551.701457984618</v>
      </c>
      <c r="W28" s="55">
        <v>21767.115787455197</v>
      </c>
      <c r="X28" s="238"/>
      <c r="AB28" s="240"/>
    </row>
    <row r="29" spans="1:28" ht="15" customHeight="1">
      <c r="B29" s="168" t="s">
        <v>412</v>
      </c>
      <c r="C29" s="52"/>
      <c r="D29" s="52"/>
      <c r="E29" s="53">
        <v>4511.2693957800002</v>
      </c>
      <c r="F29" s="53">
        <v>5015.3664632399996</v>
      </c>
      <c r="G29" s="53">
        <v>5129.357</v>
      </c>
      <c r="H29" s="53">
        <v>5069.1859999999997</v>
      </c>
      <c r="I29" s="53">
        <v>4873.9472697384999</v>
      </c>
      <c r="J29" s="53">
        <v>4667.8270000000011</v>
      </c>
      <c r="K29" s="55">
        <v>5457.1500000000005</v>
      </c>
      <c r="L29" s="55">
        <v>6780.9359999999997</v>
      </c>
      <c r="M29" s="55">
        <v>6570.5440000000008</v>
      </c>
      <c r="N29" s="55">
        <v>8154.143</v>
      </c>
      <c r="O29" s="55">
        <v>11858.921999999999</v>
      </c>
      <c r="P29" s="55">
        <v>14434.710999999999</v>
      </c>
      <c r="Q29" s="55">
        <v>13406.705000000004</v>
      </c>
      <c r="R29" s="55">
        <v>13780.8414789</v>
      </c>
      <c r="S29" s="55">
        <v>16610.294817128004</v>
      </c>
      <c r="T29" s="55">
        <v>18970.571006136997</v>
      </c>
      <c r="U29" s="55">
        <v>21523.105514935894</v>
      </c>
      <c r="V29" s="55">
        <v>26031.450490603173</v>
      </c>
      <c r="W29" s="55">
        <v>27936.762969144704</v>
      </c>
      <c r="X29" s="238"/>
      <c r="AB29" s="240"/>
    </row>
    <row r="30" spans="1:28" ht="15" customHeight="1">
      <c r="B30" s="52" t="s">
        <v>419</v>
      </c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>
        <v>5727.8870000000006</v>
      </c>
      <c r="O30" s="53">
        <v>4902.7650000000003</v>
      </c>
      <c r="P30" s="53">
        <v>10864.008000000002</v>
      </c>
      <c r="Q30" s="53">
        <v>12375.453000000001</v>
      </c>
      <c r="R30" s="55">
        <v>3100.6810949400001</v>
      </c>
      <c r="S30" s="55">
        <v>390.51233467999998</v>
      </c>
      <c r="T30" s="55">
        <v>0</v>
      </c>
      <c r="U30" s="55">
        <v>0</v>
      </c>
      <c r="V30" s="55">
        <v>0</v>
      </c>
      <c r="W30" s="55">
        <v>0</v>
      </c>
      <c r="X30" s="238"/>
      <c r="Y30" s="236"/>
      <c r="AB30" s="240"/>
    </row>
    <row r="31" spans="1:28" ht="15" customHeight="1">
      <c r="B31" s="52" t="s">
        <v>422</v>
      </c>
      <c r="C31" s="52"/>
      <c r="D31" s="52"/>
      <c r="E31" s="53">
        <v>2023.22866247</v>
      </c>
      <c r="F31" s="53">
        <v>2848.7737157400002</v>
      </c>
      <c r="G31" s="53">
        <v>3419.6909999999998</v>
      </c>
      <c r="H31" s="53">
        <v>3341.194</v>
      </c>
      <c r="I31" s="53">
        <v>2923.92583135</v>
      </c>
      <c r="J31" s="53">
        <v>2823.1229999999996</v>
      </c>
      <c r="K31" s="55">
        <v>3155.6770000000001</v>
      </c>
      <c r="L31" s="55">
        <v>3218.393</v>
      </c>
      <c r="M31" s="55">
        <v>3464.4360000000001</v>
      </c>
      <c r="N31" s="55">
        <v>4090.3930000000005</v>
      </c>
      <c r="O31" s="55">
        <v>5080.3899999999994</v>
      </c>
      <c r="P31" s="55">
        <v>5897.2909999999993</v>
      </c>
      <c r="Q31" s="55">
        <v>6092.0289999999995</v>
      </c>
      <c r="R31" s="55">
        <v>5430.4617097</v>
      </c>
      <c r="S31" s="55">
        <v>6024.6868198239999</v>
      </c>
      <c r="T31" s="55">
        <v>7011.367548449999</v>
      </c>
      <c r="U31" s="55">
        <v>8884.7503990180012</v>
      </c>
      <c r="V31" s="55">
        <v>10412.803554592496</v>
      </c>
      <c r="W31" s="55">
        <v>12347.521841984302</v>
      </c>
      <c r="X31" s="238"/>
      <c r="Y31" s="236"/>
      <c r="AB31" s="236"/>
    </row>
    <row r="32" spans="1:28" ht="15" customHeight="1">
      <c r="B32" s="52" t="s">
        <v>423</v>
      </c>
      <c r="C32" s="52"/>
      <c r="D32" s="52"/>
      <c r="E32" s="53">
        <v>0</v>
      </c>
      <c r="F32" s="53">
        <v>0</v>
      </c>
      <c r="G32" s="53">
        <v>3573.8710000000001</v>
      </c>
      <c r="H32" s="53">
        <v>3245.6770000000001</v>
      </c>
      <c r="I32" s="53">
        <v>0</v>
      </c>
      <c r="J32" s="53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238"/>
      <c r="Y32" s="236"/>
      <c r="AB32" s="236"/>
    </row>
    <row r="33" spans="1:236" ht="15" customHeight="1">
      <c r="B33" s="52" t="s">
        <v>312</v>
      </c>
      <c r="C33" s="52"/>
      <c r="D33" s="52"/>
      <c r="E33" s="53">
        <v>850.17808879999995</v>
      </c>
      <c r="F33" s="53">
        <v>977.80861529000003</v>
      </c>
      <c r="G33" s="53">
        <v>1084.374</v>
      </c>
      <c r="H33" s="53">
        <v>0</v>
      </c>
      <c r="I33" s="53">
        <v>0</v>
      </c>
      <c r="J33" s="53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238"/>
      <c r="Y33" s="236"/>
      <c r="AB33" s="236"/>
    </row>
    <row r="34" spans="1:236" s="180" customFormat="1" ht="15" customHeight="1">
      <c r="A34" s="66"/>
      <c r="B34" s="52" t="s">
        <v>420</v>
      </c>
      <c r="C34" s="52"/>
      <c r="D34" s="52"/>
      <c r="E34" s="53"/>
      <c r="F34" s="53"/>
      <c r="G34" s="53"/>
      <c r="H34" s="53"/>
      <c r="I34" s="53"/>
      <c r="J34" s="53"/>
      <c r="K34" s="55"/>
      <c r="L34" s="55"/>
      <c r="M34" s="55"/>
      <c r="N34" s="55"/>
      <c r="O34" s="55"/>
      <c r="P34" s="55"/>
      <c r="Q34" s="55"/>
      <c r="R34" s="55">
        <v>455.2724063</v>
      </c>
      <c r="S34" s="55">
        <v>692.09410874260004</v>
      </c>
      <c r="T34" s="55">
        <v>1019.9119632233002</v>
      </c>
      <c r="U34" s="55">
        <v>1427.2367465283996</v>
      </c>
      <c r="V34" s="55">
        <v>2124.4157103729995</v>
      </c>
      <c r="W34" s="55">
        <v>2293.4133746383995</v>
      </c>
      <c r="X34" s="238"/>
      <c r="Y34" s="236"/>
      <c r="Z34" s="37"/>
      <c r="AA34" s="37"/>
      <c r="AB34" s="240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236"/>
      <c r="BF34" s="37"/>
      <c r="BG34" s="37"/>
      <c r="BH34" s="236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236"/>
      <c r="CY34" s="37"/>
      <c r="CZ34" s="37"/>
      <c r="DA34" s="236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236"/>
      <c r="ER34" s="37"/>
      <c r="ES34" s="37"/>
      <c r="ET34" s="236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236"/>
      <c r="GK34" s="37"/>
      <c r="GL34" s="37"/>
      <c r="GM34" s="236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</row>
    <row r="35" spans="1:236" s="180" customFormat="1" ht="15" customHeight="1">
      <c r="A35" s="66"/>
      <c r="B35" s="52" t="s">
        <v>421</v>
      </c>
      <c r="C35" s="52"/>
      <c r="D35" s="52"/>
      <c r="E35" s="53"/>
      <c r="F35" s="53"/>
      <c r="G35" s="53">
        <v>2376.1484174000002</v>
      </c>
      <c r="H35" s="53">
        <v>2779.7830081399998</v>
      </c>
      <c r="I35" s="53">
        <v>2975.7866547800004</v>
      </c>
      <c r="J35" s="53">
        <v>3233.8577564198999</v>
      </c>
      <c r="K35" s="55">
        <v>3492.7897461899001</v>
      </c>
      <c r="L35" s="55">
        <v>4299.1246864799004</v>
      </c>
      <c r="M35" s="55">
        <v>4565.2215299099998</v>
      </c>
      <c r="N35" s="55">
        <v>4958.2096781499995</v>
      </c>
      <c r="O35" s="55">
        <v>5233.0770133000005</v>
      </c>
      <c r="P35" s="55">
        <v>5737.1543894200004</v>
      </c>
      <c r="Q35" s="55">
        <v>0</v>
      </c>
      <c r="R35" s="55">
        <v>6284.2627947000001</v>
      </c>
      <c r="S35" s="55">
        <v>6556.5490322753012</v>
      </c>
      <c r="T35" s="55">
        <v>6712.0611618960993</v>
      </c>
      <c r="U35" s="55">
        <v>6973.4933000578949</v>
      </c>
      <c r="V35" s="55">
        <v>7164.7348814334027</v>
      </c>
      <c r="W35" s="55">
        <v>7261.8765490238002</v>
      </c>
      <c r="X35" s="238"/>
      <c r="Y35" s="236"/>
      <c r="Z35" s="37"/>
      <c r="AA35" s="37"/>
      <c r="AB35" s="236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236"/>
      <c r="BF35" s="37"/>
      <c r="BG35" s="37"/>
      <c r="BH35" s="236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236"/>
      <c r="CY35" s="37"/>
      <c r="CZ35" s="37"/>
      <c r="DA35" s="236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236"/>
      <c r="ER35" s="37"/>
      <c r="ES35" s="37"/>
      <c r="ET35" s="236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236"/>
      <c r="GK35" s="37"/>
      <c r="GL35" s="37"/>
      <c r="GM35" s="236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</row>
    <row r="36" spans="1:236" ht="15" customHeight="1">
      <c r="B36" s="56"/>
      <c r="C36" s="52"/>
      <c r="D36" s="52"/>
      <c r="E36" s="53"/>
      <c r="F36" s="53"/>
      <c r="G36" s="53"/>
      <c r="H36" s="53"/>
      <c r="I36" s="53"/>
      <c r="J36" s="57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238"/>
      <c r="Y36" s="236"/>
      <c r="AB36" s="236"/>
    </row>
    <row r="37" spans="1:236" s="50" customFormat="1" ht="15" customHeight="1">
      <c r="A37" s="66"/>
      <c r="B37" s="46" t="s">
        <v>161</v>
      </c>
      <c r="C37" s="58"/>
      <c r="D37" s="58"/>
      <c r="E37" s="241">
        <v>2516.9073635699997</v>
      </c>
      <c r="F37" s="241">
        <v>4168.5352779799996</v>
      </c>
      <c r="G37" s="241">
        <v>1346.135</v>
      </c>
      <c r="H37" s="241">
        <v>1123.5790000000002</v>
      </c>
      <c r="I37" s="241">
        <v>879.38741678359997</v>
      </c>
      <c r="J37" s="241">
        <v>852.75099999999998</v>
      </c>
      <c r="K37" s="241">
        <v>1044.4900000000002</v>
      </c>
      <c r="L37" s="241">
        <v>1491.9780000000001</v>
      </c>
      <c r="M37" s="241">
        <v>2873.0449999999996</v>
      </c>
      <c r="N37" s="241">
        <v>4074.6980000000003</v>
      </c>
      <c r="O37" s="241">
        <v>7299.12</v>
      </c>
      <c r="P37" s="241">
        <v>10019.575000000001</v>
      </c>
      <c r="Q37" s="241">
        <v>8369.9350000000013</v>
      </c>
      <c r="R37" s="241">
        <v>6597.4863476999999</v>
      </c>
      <c r="S37" s="241">
        <v>5592.712335580396</v>
      </c>
      <c r="T37" s="241">
        <v>4813.2710465371983</v>
      </c>
      <c r="U37" s="241">
        <v>5164.2808116150009</v>
      </c>
      <c r="V37" s="241">
        <f>+SUM(V38:V43)</f>
        <v>5704.4170034672989</v>
      </c>
      <c r="W37" s="241">
        <f>+SUM(W38:W43)</f>
        <v>6602.643044425</v>
      </c>
      <c r="X37" s="238"/>
      <c r="Y37" s="237"/>
    </row>
    <row r="38" spans="1:236" ht="15" customHeight="1">
      <c r="B38" s="52" t="s">
        <v>162</v>
      </c>
      <c r="C38" s="52"/>
      <c r="D38" s="52"/>
      <c r="E38" s="53">
        <v>437.20971144999999</v>
      </c>
      <c r="F38" s="53">
        <v>454.29236398</v>
      </c>
      <c r="G38" s="53">
        <v>410.48200000000003</v>
      </c>
      <c r="H38" s="53">
        <v>387.09100000000001</v>
      </c>
      <c r="I38" s="53">
        <v>313.76412437419998</v>
      </c>
      <c r="J38" s="53">
        <v>73.635999999999981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238"/>
      <c r="Y38" s="236"/>
    </row>
    <row r="39" spans="1:236" ht="15" customHeight="1">
      <c r="B39" s="52" t="s">
        <v>163</v>
      </c>
      <c r="C39" s="52"/>
      <c r="D39" s="52"/>
      <c r="E39" s="53">
        <v>2079.6976521199999</v>
      </c>
      <c r="F39" s="53">
        <v>3074.3486453599999</v>
      </c>
      <c r="G39" s="53">
        <v>0</v>
      </c>
      <c r="H39" s="53">
        <v>0</v>
      </c>
      <c r="I39" s="53">
        <v>0</v>
      </c>
      <c r="J39" s="53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238"/>
      <c r="Y39" s="236"/>
    </row>
    <row r="40" spans="1:236" ht="16.149999999999999" customHeight="1">
      <c r="B40" s="52" t="s">
        <v>164</v>
      </c>
      <c r="C40" s="52"/>
      <c r="D40" s="52"/>
      <c r="E40" s="53">
        <v>0</v>
      </c>
      <c r="F40" s="53">
        <v>639.89426863999995</v>
      </c>
      <c r="G40" s="53">
        <v>935.65300000000002</v>
      </c>
      <c r="H40" s="53">
        <v>736.48800000000006</v>
      </c>
      <c r="I40" s="53">
        <v>565.62329240939994</v>
      </c>
      <c r="J40" s="53">
        <v>602.14599999999996</v>
      </c>
      <c r="K40" s="55">
        <v>727.0870000000001</v>
      </c>
      <c r="L40" s="55">
        <v>882.21699999999998</v>
      </c>
      <c r="M40" s="55">
        <v>1152.6049999999998</v>
      </c>
      <c r="N40" s="55">
        <v>1550.8400000000001</v>
      </c>
      <c r="O40" s="55">
        <v>1923.085</v>
      </c>
      <c r="P40" s="55">
        <v>2333.239</v>
      </c>
      <c r="Q40" s="55">
        <v>2004.7119999999998</v>
      </c>
      <c r="R40" s="55">
        <v>1509.0562645</v>
      </c>
      <c r="S40" s="55">
        <v>1601.6075369828986</v>
      </c>
      <c r="T40" s="55">
        <v>1861.1575134679001</v>
      </c>
      <c r="U40" s="55">
        <v>2173.5749242147003</v>
      </c>
      <c r="V40" s="55">
        <v>2336.4139522715977</v>
      </c>
      <c r="W40" s="55">
        <v>2697.9000593595001</v>
      </c>
      <c r="X40" s="238"/>
      <c r="Y40" s="236"/>
    </row>
    <row r="41" spans="1:236" s="50" customFormat="1" ht="15" customHeight="1">
      <c r="A41" s="66"/>
      <c r="B41" s="59" t="s">
        <v>451</v>
      </c>
      <c r="C41" s="59"/>
      <c r="D41" s="46"/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176.96899999999999</v>
      </c>
      <c r="K41" s="55">
        <v>317.40300000000008</v>
      </c>
      <c r="L41" s="55">
        <v>609.76099999999997</v>
      </c>
      <c r="M41" s="55">
        <v>837.596</v>
      </c>
      <c r="N41" s="55">
        <v>1176.7690000000002</v>
      </c>
      <c r="O41" s="55">
        <v>1441.442</v>
      </c>
      <c r="P41" s="55">
        <v>1750.1499999999999</v>
      </c>
      <c r="Q41" s="55">
        <v>1258.5729999999999</v>
      </c>
      <c r="R41" s="55">
        <v>860.13614810000001</v>
      </c>
      <c r="S41" s="55">
        <v>326.76608188150004</v>
      </c>
      <c r="T41" s="55">
        <v>0</v>
      </c>
      <c r="U41" s="55">
        <v>0</v>
      </c>
      <c r="V41" s="55">
        <v>0</v>
      </c>
      <c r="W41" s="55">
        <v>0</v>
      </c>
      <c r="X41" s="238"/>
      <c r="Y41" s="237"/>
    </row>
    <row r="42" spans="1:236" s="50" customFormat="1" ht="15" customHeight="1">
      <c r="A42" s="66"/>
      <c r="B42" s="59" t="s">
        <v>452</v>
      </c>
      <c r="C42" s="59"/>
      <c r="D42" s="46"/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3">
        <v>0</v>
      </c>
      <c r="K42" s="55">
        <v>0</v>
      </c>
      <c r="L42" s="55">
        <v>0</v>
      </c>
      <c r="M42" s="55">
        <v>882.84399999999982</v>
      </c>
      <c r="N42" s="55">
        <v>1347.0889999999997</v>
      </c>
      <c r="O42" s="55">
        <v>1940.9459999999999</v>
      </c>
      <c r="P42" s="55">
        <v>2111.393</v>
      </c>
      <c r="Q42" s="55">
        <v>1704.3710000000003</v>
      </c>
      <c r="R42" s="55">
        <v>1510.6130949999999</v>
      </c>
      <c r="S42" s="55">
        <v>1155.2834380643999</v>
      </c>
      <c r="T42" s="55">
        <v>0</v>
      </c>
      <c r="U42" s="55">
        <v>0</v>
      </c>
      <c r="V42" s="55">
        <v>0</v>
      </c>
      <c r="W42" s="55">
        <v>0</v>
      </c>
      <c r="X42" s="238"/>
      <c r="Y42" s="237"/>
    </row>
    <row r="43" spans="1:236" s="50" customFormat="1" ht="15" customHeight="1">
      <c r="A43" s="66"/>
      <c r="B43" s="59" t="s">
        <v>313</v>
      </c>
      <c r="C43" s="59"/>
      <c r="D43" s="46"/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3">
        <v>0</v>
      </c>
      <c r="K43" s="55">
        <v>0</v>
      </c>
      <c r="L43" s="55">
        <v>0</v>
      </c>
      <c r="M43" s="55">
        <v>0</v>
      </c>
      <c r="N43" s="55">
        <v>0</v>
      </c>
      <c r="O43" s="55">
        <v>1993.6470000000002</v>
      </c>
      <c r="P43" s="55">
        <v>3824.7930000000001</v>
      </c>
      <c r="Q43" s="55">
        <v>3402.2790000000005</v>
      </c>
      <c r="R43" s="55">
        <v>2717.6808400999998</v>
      </c>
      <c r="S43" s="55">
        <v>2509.0552786515973</v>
      </c>
      <c r="T43" s="55">
        <v>2952.1135330692978</v>
      </c>
      <c r="U43" s="55">
        <v>2990.7058874003001</v>
      </c>
      <c r="V43" s="55">
        <v>3368.0030511957007</v>
      </c>
      <c r="W43" s="55">
        <v>3904.7429850654999</v>
      </c>
      <c r="X43" s="238"/>
      <c r="Y43" s="237"/>
    </row>
    <row r="44" spans="1:236" ht="7.5" customHeight="1" thickBot="1">
      <c r="B44" s="61"/>
      <c r="C44" s="61"/>
      <c r="D44" s="61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238"/>
      <c r="Y44" s="236"/>
    </row>
    <row r="45" spans="1:236" ht="6" customHeight="1">
      <c r="B45" s="166"/>
      <c r="C45" s="166"/>
      <c r="D45" s="166"/>
      <c r="X45" s="238"/>
      <c r="Y45" s="236"/>
    </row>
    <row r="46" spans="1:236" ht="18" customHeight="1">
      <c r="B46" s="251" t="s">
        <v>78</v>
      </c>
      <c r="C46" s="62"/>
      <c r="D46" s="62" t="s">
        <v>165</v>
      </c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X46" s="238"/>
    </row>
    <row r="47" spans="1:236" ht="16.350000000000001" customHeight="1">
      <c r="B47" s="251" t="s">
        <v>134</v>
      </c>
      <c r="C47" s="62"/>
      <c r="D47" s="62" t="s">
        <v>398</v>
      </c>
      <c r="E47" s="62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X47" s="238"/>
    </row>
    <row r="48" spans="1:236" ht="27" customHeight="1">
      <c r="B48" s="251" t="s">
        <v>80</v>
      </c>
      <c r="C48" s="62"/>
      <c r="D48" s="288" t="s">
        <v>166</v>
      </c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9"/>
      <c r="Q48" s="289"/>
      <c r="R48" s="64"/>
      <c r="S48" s="64"/>
      <c r="V48" s="50"/>
      <c r="W48" s="50"/>
      <c r="X48" s="238"/>
    </row>
    <row r="49" spans="2:28" ht="15.75" customHeight="1">
      <c r="B49" s="251" t="s">
        <v>135</v>
      </c>
      <c r="C49" s="62"/>
      <c r="D49" s="290" t="s">
        <v>167</v>
      </c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63"/>
      <c r="S49" s="63"/>
    </row>
    <row r="50" spans="2:28" ht="16.350000000000001" customHeight="1">
      <c r="B50" s="251" t="s">
        <v>140</v>
      </c>
      <c r="C50" s="62"/>
      <c r="D50" s="62" t="s">
        <v>424</v>
      </c>
      <c r="E50" s="62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2:28" ht="16.350000000000001" customHeight="1">
      <c r="B51" s="251" t="s">
        <v>141</v>
      </c>
      <c r="C51" s="62"/>
      <c r="D51" s="62" t="s">
        <v>433</v>
      </c>
      <c r="E51" s="62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2:28" ht="16.350000000000001" customHeight="1">
      <c r="B52" s="251" t="s">
        <v>373</v>
      </c>
      <c r="C52" s="62"/>
      <c r="D52" s="62" t="s">
        <v>425</v>
      </c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2:28" ht="16.350000000000001" customHeight="1">
      <c r="B53" s="251" t="s">
        <v>375</v>
      </c>
      <c r="C53" s="62"/>
      <c r="D53" s="62" t="s">
        <v>426</v>
      </c>
      <c r="E53" s="6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2:28" ht="16.350000000000001" customHeight="1">
      <c r="B54" s="251" t="s">
        <v>418</v>
      </c>
      <c r="C54" s="62"/>
      <c r="D54" s="62" t="s">
        <v>446</v>
      </c>
      <c r="E54" s="62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2:28" ht="16.350000000000001" customHeight="1">
      <c r="B55" s="251" t="s">
        <v>449</v>
      </c>
      <c r="C55" s="62"/>
      <c r="D55" s="62" t="s">
        <v>450</v>
      </c>
      <c r="E55" s="62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2:28" ht="18" customHeight="1">
      <c r="B56" s="62" t="s">
        <v>168</v>
      </c>
      <c r="C56" s="62"/>
      <c r="D56" s="62" t="s">
        <v>344</v>
      </c>
      <c r="E56" s="62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2:28" ht="12.95" customHeight="1">
      <c r="B57" s="62"/>
      <c r="C57" s="62"/>
      <c r="D57" s="62"/>
      <c r="E57" s="62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2:28" s="66" customFormat="1" ht="12.95" customHeight="1">
      <c r="B58" s="111"/>
      <c r="C58" s="111"/>
      <c r="D58" s="111"/>
      <c r="E58" s="122"/>
      <c r="F58" s="122"/>
      <c r="G58" s="122"/>
      <c r="H58" s="113"/>
      <c r="I58" s="113"/>
      <c r="J58" s="113"/>
      <c r="K58" s="113"/>
      <c r="L58" s="113"/>
      <c r="M58" s="113"/>
      <c r="N58" s="113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</row>
  </sheetData>
  <mergeCells count="3">
    <mergeCell ref="B12:D12"/>
    <mergeCell ref="D48:Q48"/>
    <mergeCell ref="D49:Q49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AB90"/>
  <sheetViews>
    <sheetView zoomScale="91" zoomScaleNormal="91" zoomScaleSheetLayoutView="91" workbookViewId="0"/>
  </sheetViews>
  <sheetFormatPr baseColWidth="10" defaultColWidth="11.5546875" defaultRowHeight="11.25"/>
  <cols>
    <col min="1" max="1" width="4.77734375" style="37" customWidth="1"/>
    <col min="2" max="2" width="11.77734375" style="56" customWidth="1"/>
    <col min="3" max="3" width="2.6640625" style="56" customWidth="1"/>
    <col min="4" max="4" width="52.88671875" style="56" customWidth="1"/>
    <col min="5" max="5" width="10.109375" style="56" customWidth="1"/>
    <col min="6" max="23" width="10.109375" style="37" customWidth="1"/>
    <col min="24" max="24" width="12.109375" style="37" bestFit="1" customWidth="1"/>
    <col min="25" max="16384" width="11.5546875" style="37"/>
  </cols>
  <sheetData>
    <row r="1" spans="1:25" s="66" customFormat="1" ht="18" customHeight="1">
      <c r="B1" s="73"/>
      <c r="C1" s="73"/>
      <c r="D1" s="73"/>
      <c r="E1" s="73"/>
      <c r="F1" s="73"/>
      <c r="G1" s="73"/>
    </row>
    <row r="2" spans="1:25" s="66" customFormat="1" ht="18" customHeight="1">
      <c r="B2" s="73"/>
      <c r="C2" s="73"/>
      <c r="D2" s="73"/>
      <c r="E2" s="73"/>
      <c r="F2" s="73"/>
      <c r="G2" s="73"/>
    </row>
    <row r="3" spans="1:25" s="66" customFormat="1" ht="18" customHeight="1">
      <c r="B3" s="73"/>
      <c r="C3" s="73"/>
      <c r="D3" s="73"/>
      <c r="E3" s="73"/>
      <c r="F3" s="73"/>
      <c r="G3" s="73"/>
    </row>
    <row r="4" spans="1:25" ht="18" customHeight="1">
      <c r="B4" s="65" t="s">
        <v>356</v>
      </c>
      <c r="C4" s="65"/>
      <c r="D4" s="65"/>
      <c r="E4" s="65"/>
    </row>
    <row r="5" spans="1:25" ht="18" customHeight="1">
      <c r="B5" s="67" t="s">
        <v>302</v>
      </c>
      <c r="C5" s="67"/>
      <c r="D5" s="67"/>
      <c r="E5" s="67"/>
    </row>
    <row r="6" spans="1:25" ht="15.95" customHeight="1">
      <c r="B6" s="39" t="s">
        <v>354</v>
      </c>
      <c r="C6" s="163"/>
      <c r="D6" s="163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</row>
    <row r="7" spans="1:25" ht="9.9499999999999993" customHeight="1" thickBot="1">
      <c r="B7" s="164"/>
      <c r="C7" s="164"/>
      <c r="D7" s="164"/>
    </row>
    <row r="8" spans="1:25" s="45" customFormat="1" ht="30" customHeight="1" thickBot="1">
      <c r="A8" s="37"/>
      <c r="B8" s="42" t="s">
        <v>142</v>
      </c>
      <c r="C8" s="42"/>
      <c r="D8" s="42"/>
      <c r="E8" s="44">
        <v>2006</v>
      </c>
      <c r="F8" s="44">
        <v>2007</v>
      </c>
      <c r="G8" s="44">
        <v>2008</v>
      </c>
      <c r="H8" s="44">
        <v>2009</v>
      </c>
      <c r="I8" s="44">
        <v>2010</v>
      </c>
      <c r="J8" s="44">
        <v>2011</v>
      </c>
      <c r="K8" s="44">
        <v>2012</v>
      </c>
      <c r="L8" s="44">
        <v>2013</v>
      </c>
      <c r="M8" s="44">
        <v>2014</v>
      </c>
      <c r="N8" s="44">
        <v>2015</v>
      </c>
      <c r="O8" s="44">
        <v>2016</v>
      </c>
      <c r="P8" s="44">
        <v>2017</v>
      </c>
      <c r="Q8" s="44">
        <v>2018</v>
      </c>
      <c r="R8" s="44">
        <v>2019</v>
      </c>
      <c r="S8" s="44">
        <v>2020</v>
      </c>
      <c r="T8" s="44">
        <v>2021</v>
      </c>
      <c r="U8" s="44">
        <v>2022</v>
      </c>
      <c r="V8" s="44">
        <v>2023</v>
      </c>
      <c r="W8" s="44">
        <v>2024</v>
      </c>
    </row>
    <row r="9" spans="1:25" s="45" customFormat="1" ht="15" customHeight="1">
      <c r="A9" s="37"/>
      <c r="B9" s="46"/>
      <c r="C9" s="46"/>
      <c r="D9" s="46"/>
      <c r="E9" s="47"/>
      <c r="F9" s="47"/>
      <c r="G9" s="47"/>
      <c r="H9" s="47"/>
      <c r="I9" s="47"/>
      <c r="Q9" s="242"/>
      <c r="R9" s="249"/>
    </row>
    <row r="10" spans="1:25" s="50" customFormat="1" ht="15" customHeight="1">
      <c r="A10" s="37"/>
      <c r="B10" s="46" t="s">
        <v>303</v>
      </c>
      <c r="C10" s="46"/>
      <c r="D10" s="46"/>
      <c r="E10" s="49">
        <v>48856.9918702</v>
      </c>
      <c r="F10" s="49">
        <v>58108.737019519991</v>
      </c>
      <c r="G10" s="49">
        <v>65264.947721860008</v>
      </c>
      <c r="H10" s="49">
        <v>73260.058157210005</v>
      </c>
      <c r="I10" s="49">
        <v>84039.927475205302</v>
      </c>
      <c r="J10" s="49">
        <v>96370.972230080006</v>
      </c>
      <c r="K10" s="49">
        <v>103138.85803098</v>
      </c>
      <c r="L10" s="49">
        <v>120851.27187395999</v>
      </c>
      <c r="M10" s="49">
        <v>143360.23427826999</v>
      </c>
      <c r="N10" s="49">
        <v>166931.85316818001</v>
      </c>
      <c r="O10" s="49">
        <v>194185.73818208001</v>
      </c>
      <c r="P10" s="49">
        <v>220861.19673042002</v>
      </c>
      <c r="Q10" s="49">
        <v>195390.67851692002</v>
      </c>
      <c r="R10" s="49">
        <v>189284.74635906002</v>
      </c>
      <c r="S10" s="49">
        <v>198260.5157083112</v>
      </c>
      <c r="T10" s="49">
        <v>215877.89804647831</v>
      </c>
      <c r="U10" s="49">
        <v>234828.34059515313</v>
      </c>
      <c r="V10" s="49">
        <f>+V11+V36</f>
        <v>262565.63630987774</v>
      </c>
      <c r="W10" s="49">
        <f>+W11+W36</f>
        <v>282056.43410931178</v>
      </c>
      <c r="X10" s="239"/>
      <c r="Y10" s="239"/>
    </row>
    <row r="11" spans="1:25" s="50" customFormat="1" ht="15" customHeight="1">
      <c r="A11" s="37"/>
      <c r="B11" s="46" t="s">
        <v>304</v>
      </c>
      <c r="C11" s="58"/>
      <c r="D11" s="58"/>
      <c r="E11" s="241">
        <v>46638.315602479997</v>
      </c>
      <c r="F11" s="241">
        <v>54473.39169923999</v>
      </c>
      <c r="G11" s="241">
        <v>60938.096721860005</v>
      </c>
      <c r="H11" s="241">
        <v>72336.487157210009</v>
      </c>
      <c r="I11" s="241">
        <v>83347.423314328596</v>
      </c>
      <c r="J11" s="241">
        <v>95849.90123008001</v>
      </c>
      <c r="K11" s="241">
        <v>102381.90203098</v>
      </c>
      <c r="L11" s="241">
        <v>119751.96687396</v>
      </c>
      <c r="M11" s="241">
        <v>141062.20527826998</v>
      </c>
      <c r="N11" s="241">
        <v>163558.25616818</v>
      </c>
      <c r="O11" s="241">
        <v>188255.29518208001</v>
      </c>
      <c r="P11" s="241">
        <v>212483.68173042001</v>
      </c>
      <c r="Q11" s="241">
        <v>188296.49151692001</v>
      </c>
      <c r="R11" s="241">
        <v>183885.08825826002</v>
      </c>
      <c r="S11" s="241">
        <v>193911.04044497761</v>
      </c>
      <c r="T11" s="241">
        <v>212036.01706139071</v>
      </c>
      <c r="U11" s="241">
        <v>230751.79817518822</v>
      </c>
      <c r="V11" s="241">
        <f>+SUM(V24:V34)</f>
        <v>258082.18737302002</v>
      </c>
      <c r="W11" s="241">
        <f>+SUM(W24:W34)</f>
        <v>276865.26978663669</v>
      </c>
      <c r="X11" s="239"/>
      <c r="Y11" s="239"/>
    </row>
    <row r="12" spans="1:25" ht="15" hidden="1" customHeight="1">
      <c r="B12" s="183" t="s">
        <v>145</v>
      </c>
      <c r="C12" s="184"/>
      <c r="D12" s="184"/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185"/>
      <c r="U12" s="185"/>
      <c r="V12" s="185"/>
      <c r="W12" s="185"/>
      <c r="X12" s="239"/>
      <c r="Y12" s="239"/>
    </row>
    <row r="13" spans="1:25" ht="15" hidden="1" customHeight="1">
      <c r="B13" s="183" t="s">
        <v>305</v>
      </c>
      <c r="C13" s="184"/>
      <c r="D13" s="184"/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185"/>
      <c r="U13" s="185"/>
      <c r="V13" s="185"/>
      <c r="W13" s="185"/>
      <c r="X13" s="239"/>
      <c r="Y13" s="239"/>
    </row>
    <row r="14" spans="1:25" ht="15" hidden="1" customHeight="1">
      <c r="B14" s="183" t="s">
        <v>147</v>
      </c>
      <c r="C14" s="184"/>
      <c r="D14" s="184"/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>
        <v>0</v>
      </c>
      <c r="T14" s="185"/>
      <c r="U14" s="185"/>
      <c r="V14" s="185"/>
      <c r="W14" s="185"/>
      <c r="X14" s="239"/>
      <c r="Y14" s="239"/>
    </row>
    <row r="15" spans="1:25" ht="15" hidden="1" customHeight="1">
      <c r="B15" s="183" t="s">
        <v>148</v>
      </c>
      <c r="C15" s="184"/>
      <c r="D15" s="184"/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/>
      <c r="U15" s="185"/>
      <c r="V15" s="185"/>
      <c r="W15" s="185"/>
      <c r="X15" s="239"/>
      <c r="Y15" s="239"/>
    </row>
    <row r="16" spans="1:25" ht="15" hidden="1" customHeight="1">
      <c r="B16" s="183" t="s">
        <v>149</v>
      </c>
      <c r="C16" s="184"/>
      <c r="D16" s="184"/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185"/>
      <c r="U16" s="185"/>
      <c r="V16" s="185"/>
      <c r="W16" s="185"/>
      <c r="X16" s="239"/>
      <c r="Y16" s="239"/>
    </row>
    <row r="17" spans="2:25" ht="15" hidden="1" customHeight="1">
      <c r="B17" s="183" t="s">
        <v>150</v>
      </c>
      <c r="C17" s="186"/>
      <c r="D17" s="186"/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>
        <v>0</v>
      </c>
      <c r="T17" s="185"/>
      <c r="U17" s="185"/>
      <c r="V17" s="185"/>
      <c r="W17" s="185"/>
      <c r="X17" s="239"/>
      <c r="Y17" s="239"/>
    </row>
    <row r="18" spans="2:25" ht="15" hidden="1" customHeight="1">
      <c r="B18" s="183" t="s">
        <v>214</v>
      </c>
      <c r="C18" s="186"/>
      <c r="D18" s="186"/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>
        <v>0</v>
      </c>
      <c r="T18" s="185"/>
      <c r="U18" s="185"/>
      <c r="V18" s="185"/>
      <c r="W18" s="185"/>
      <c r="X18" s="239"/>
      <c r="Y18" s="239"/>
    </row>
    <row r="19" spans="2:25" ht="15" hidden="1" customHeight="1">
      <c r="B19" s="183" t="s">
        <v>152</v>
      </c>
      <c r="C19" s="184"/>
      <c r="D19" s="184"/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>
        <v>0</v>
      </c>
      <c r="T19" s="185"/>
      <c r="U19" s="185"/>
      <c r="V19" s="185"/>
      <c r="W19" s="185"/>
      <c r="X19" s="239"/>
      <c r="Y19" s="239"/>
    </row>
    <row r="20" spans="2:25" ht="15" hidden="1" customHeight="1">
      <c r="B20" s="183" t="s">
        <v>153</v>
      </c>
      <c r="C20" s="184"/>
      <c r="D20" s="184"/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  <c r="T20" s="185"/>
      <c r="U20" s="185"/>
      <c r="V20" s="185"/>
      <c r="W20" s="185"/>
      <c r="X20" s="239"/>
      <c r="Y20" s="239"/>
    </row>
    <row r="21" spans="2:25" ht="15" hidden="1" customHeight="1">
      <c r="B21" s="183" t="s">
        <v>215</v>
      </c>
      <c r="C21" s="184"/>
      <c r="D21" s="184"/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185"/>
      <c r="U21" s="185"/>
      <c r="V21" s="185"/>
      <c r="W21" s="185"/>
      <c r="X21" s="239"/>
      <c r="Y21" s="239"/>
    </row>
    <row r="22" spans="2:25" ht="15" hidden="1" customHeight="1">
      <c r="B22" s="183" t="s">
        <v>155</v>
      </c>
      <c r="C22" s="184"/>
      <c r="D22" s="184"/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/>
      <c r="U22" s="185"/>
      <c r="V22" s="185"/>
      <c r="W22" s="185"/>
      <c r="X22" s="239"/>
      <c r="Y22" s="239"/>
    </row>
    <row r="23" spans="2:25" ht="15" hidden="1" customHeight="1">
      <c r="B23" s="183" t="s">
        <v>156</v>
      </c>
      <c r="C23" s="184"/>
      <c r="D23" s="184"/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/>
      <c r="U23" s="185"/>
      <c r="V23" s="185"/>
      <c r="W23" s="185"/>
      <c r="X23" s="239"/>
      <c r="Y23" s="239"/>
    </row>
    <row r="24" spans="2:25" ht="15" customHeight="1">
      <c r="B24" s="52" t="s">
        <v>157</v>
      </c>
      <c r="E24" s="53">
        <v>13630.19818087</v>
      </c>
      <c r="F24" s="53">
        <v>16248.80119108</v>
      </c>
      <c r="G24" s="53">
        <v>18125.661</v>
      </c>
      <c r="H24" s="53">
        <v>21848.281999999999</v>
      </c>
      <c r="I24" s="53">
        <v>28692.110133741</v>
      </c>
      <c r="J24" s="53">
        <v>33311.807000000001</v>
      </c>
      <c r="K24" s="53">
        <v>32893.773000000001</v>
      </c>
      <c r="L24" s="57">
        <v>37715.762999999999</v>
      </c>
      <c r="M24" s="57">
        <v>47797.773000000001</v>
      </c>
      <c r="N24" s="57">
        <v>48885.306000000004</v>
      </c>
      <c r="O24" s="57">
        <v>56361.313000000002</v>
      </c>
      <c r="P24" s="57">
        <v>59923.766000000003</v>
      </c>
      <c r="Q24" s="57">
        <v>54077.873999999996</v>
      </c>
      <c r="R24" s="57">
        <v>57977.984379499998</v>
      </c>
      <c r="S24" s="57">
        <v>62988.072098742916</v>
      </c>
      <c r="T24" s="55">
        <v>66456.294633227822</v>
      </c>
      <c r="U24" s="55">
        <v>69299.185761362678</v>
      </c>
      <c r="V24" s="55">
        <v>77955.290662041196</v>
      </c>
      <c r="W24" s="55">
        <v>83146.648847834993</v>
      </c>
      <c r="X24" s="239"/>
      <c r="Y24" s="239"/>
    </row>
    <row r="25" spans="2:25" ht="15" customHeight="1">
      <c r="B25" s="52" t="s">
        <v>216</v>
      </c>
      <c r="E25" s="53">
        <v>11578.120048049999</v>
      </c>
      <c r="F25" s="53">
        <v>13620.462540549999</v>
      </c>
      <c r="G25" s="53">
        <v>14122.574000000001</v>
      </c>
      <c r="H25" s="53">
        <v>16968.670999999998</v>
      </c>
      <c r="I25" s="53">
        <v>22939.903565835401</v>
      </c>
      <c r="J25" s="53">
        <v>25635.598999999998</v>
      </c>
      <c r="K25" s="53">
        <v>27823.817999999999</v>
      </c>
      <c r="L25" s="57">
        <v>33472.504000000001</v>
      </c>
      <c r="M25" s="57">
        <v>36210.086999999992</v>
      </c>
      <c r="N25" s="57">
        <v>41299.120000000003</v>
      </c>
      <c r="O25" s="57">
        <v>48949.572</v>
      </c>
      <c r="P25" s="57">
        <v>52093.327000000005</v>
      </c>
      <c r="Q25" s="57">
        <v>45702.244000000006</v>
      </c>
      <c r="R25" s="57">
        <v>48687.026993800006</v>
      </c>
      <c r="S25" s="57">
        <v>51862.545883819585</v>
      </c>
      <c r="T25" s="55">
        <v>57287.170781228015</v>
      </c>
      <c r="U25" s="55">
        <v>61945.995070457582</v>
      </c>
      <c r="V25" s="55">
        <v>65368.078595551917</v>
      </c>
      <c r="W25" s="55">
        <v>69506.880811451803</v>
      </c>
      <c r="X25" s="239"/>
      <c r="Y25" s="239"/>
    </row>
    <row r="26" spans="2:25" ht="15" customHeight="1">
      <c r="B26" s="52" t="s">
        <v>159</v>
      </c>
      <c r="E26" s="53">
        <v>8854.0216929800008</v>
      </c>
      <c r="F26" s="53">
        <v>10142.48989707</v>
      </c>
      <c r="G26" s="53">
        <v>12479.387000000001</v>
      </c>
      <c r="H26" s="53">
        <v>14343.054</v>
      </c>
      <c r="I26" s="53">
        <v>15949.856905896098</v>
      </c>
      <c r="J26" s="53">
        <v>19649.707999999999</v>
      </c>
      <c r="K26" s="53">
        <v>22166.931999999997</v>
      </c>
      <c r="L26" s="57">
        <v>25978.724999999999</v>
      </c>
      <c r="M26" s="57">
        <v>32035.943999999996</v>
      </c>
      <c r="N26" s="57">
        <v>38551.895000000004</v>
      </c>
      <c r="O26" s="57">
        <v>42404.049999999996</v>
      </c>
      <c r="P26" s="57">
        <v>48282.481</v>
      </c>
      <c r="Q26" s="57">
        <v>38815.739000000001</v>
      </c>
      <c r="R26" s="57">
        <v>37774.260889199999</v>
      </c>
      <c r="S26" s="57">
        <v>41229.016799610123</v>
      </c>
      <c r="T26" s="55">
        <v>46651.383611074685</v>
      </c>
      <c r="U26" s="55">
        <v>53057.911354698037</v>
      </c>
      <c r="V26" s="55">
        <v>61627.065921530695</v>
      </c>
      <c r="W26" s="55">
        <v>66719.719531891795</v>
      </c>
      <c r="X26" s="239"/>
      <c r="Y26" s="239"/>
    </row>
    <row r="27" spans="2:25" ht="15" customHeight="1">
      <c r="B27" s="52" t="s">
        <v>160</v>
      </c>
      <c r="E27" s="53">
        <v>6146.2537686100004</v>
      </c>
      <c r="F27" s="53">
        <v>6718.5459698799996</v>
      </c>
      <c r="G27" s="53">
        <v>6730.9059999999999</v>
      </c>
      <c r="H27" s="53">
        <v>7293.335</v>
      </c>
      <c r="I27" s="53">
        <v>7838.5549823728998</v>
      </c>
      <c r="J27" s="53">
        <v>9490.9559999999983</v>
      </c>
      <c r="K27" s="53">
        <v>10490.949999999999</v>
      </c>
      <c r="L27" s="57">
        <v>12137.949000000001</v>
      </c>
      <c r="M27" s="57">
        <v>14869.207999999999</v>
      </c>
      <c r="N27" s="57">
        <v>17527.346999999998</v>
      </c>
      <c r="O27" s="57">
        <v>19764.157999999999</v>
      </c>
      <c r="P27" s="57">
        <v>22380.197</v>
      </c>
      <c r="Q27" s="57">
        <v>19690.974999999999</v>
      </c>
      <c r="R27" s="57">
        <v>18313.687665699999</v>
      </c>
      <c r="S27" s="57">
        <v>16186.773300647099</v>
      </c>
      <c r="T27" s="55">
        <v>16984.195868053499</v>
      </c>
      <c r="U27" s="55">
        <v>17502.600828571904</v>
      </c>
      <c r="V27" s="55">
        <v>18405.273470623797</v>
      </c>
      <c r="W27" s="55">
        <v>19469.622751698698</v>
      </c>
      <c r="X27" s="239"/>
      <c r="Y27" s="239"/>
    </row>
    <row r="28" spans="2:25" ht="15" customHeight="1">
      <c r="B28" s="52" t="s">
        <v>310</v>
      </c>
      <c r="E28" s="53">
        <v>4076.58671809</v>
      </c>
      <c r="F28" s="53">
        <v>4494.9939265599996</v>
      </c>
      <c r="G28" s="53">
        <v>4504.8360000000002</v>
      </c>
      <c r="H28" s="53">
        <v>4420.4650000000001</v>
      </c>
      <c r="I28" s="53">
        <v>4101.9413229135998</v>
      </c>
      <c r="J28" s="53">
        <v>3905.8929999999996</v>
      </c>
      <c r="K28" s="53">
        <v>4684.2800000000016</v>
      </c>
      <c r="L28" s="57">
        <v>5835.4830000000002</v>
      </c>
      <c r="M28" s="57">
        <v>5598.8920000000007</v>
      </c>
      <c r="N28" s="57">
        <v>7005.9130000000005</v>
      </c>
      <c r="O28" s="57">
        <v>10493.543000000001</v>
      </c>
      <c r="P28" s="57">
        <v>12853.093999999999</v>
      </c>
      <c r="Q28" s="57">
        <v>11782.451999999999</v>
      </c>
      <c r="R28" s="57">
        <v>11910.1930041</v>
      </c>
      <c r="S28" s="57">
        <v>14710.0655242502</v>
      </c>
      <c r="T28" s="55">
        <v>16805.5085728952</v>
      </c>
      <c r="U28" s="55">
        <v>19018.301402439603</v>
      </c>
      <c r="V28" s="55">
        <v>23103.17470792621</v>
      </c>
      <c r="W28" s="55">
        <v>24500.575575779898</v>
      </c>
      <c r="X28" s="239"/>
      <c r="Y28" s="239"/>
    </row>
    <row r="29" spans="2:25" ht="15" customHeight="1">
      <c r="B29" s="52" t="s">
        <v>464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5207.2779999999993</v>
      </c>
      <c r="O29" s="53">
        <v>4343.476999999999</v>
      </c>
      <c r="P29" s="53">
        <v>10246.987999999999</v>
      </c>
      <c r="Q29" s="53">
        <v>11673.270999999999</v>
      </c>
      <c r="R29" s="53">
        <v>3197.8657559599997</v>
      </c>
      <c r="S29" s="53">
        <v>85.757738750000001</v>
      </c>
      <c r="T29" s="53">
        <v>0</v>
      </c>
      <c r="U29" s="53" t="s">
        <v>72</v>
      </c>
      <c r="V29" s="53">
        <v>0</v>
      </c>
      <c r="W29" s="53">
        <v>0</v>
      </c>
      <c r="X29" s="239"/>
      <c r="Y29" s="239"/>
    </row>
    <row r="30" spans="2:25" ht="15" customHeight="1">
      <c r="B30" s="52" t="s">
        <v>393</v>
      </c>
      <c r="E30" s="53">
        <v>1778.1872593200001</v>
      </c>
      <c r="F30" s="53">
        <v>2553.55582499</v>
      </c>
      <c r="G30" s="53">
        <v>3082.4160000000002</v>
      </c>
      <c r="H30" s="53">
        <v>3039.5650000000001</v>
      </c>
      <c r="I30" s="53">
        <v>2649.2910576096001</v>
      </c>
      <c r="J30" s="53">
        <v>2532.9020000000005</v>
      </c>
      <c r="K30" s="53">
        <v>2864.2310000000007</v>
      </c>
      <c r="L30" s="57">
        <v>2858.922</v>
      </c>
      <c r="M30" s="57">
        <v>3084.145</v>
      </c>
      <c r="N30" s="57">
        <v>3649.57</v>
      </c>
      <c r="O30" s="57">
        <v>4553.5740000000014</v>
      </c>
      <c r="P30" s="57">
        <v>5134.5960000000005</v>
      </c>
      <c r="Q30" s="57">
        <v>5156.0219999999999</v>
      </c>
      <c r="R30" s="57">
        <v>4430.1862586000007</v>
      </c>
      <c r="S30" s="57">
        <v>5006.1695020895022</v>
      </c>
      <c r="T30" s="55">
        <v>5893.4475011966988</v>
      </c>
      <c r="U30" s="55">
        <v>7623.0272174952006</v>
      </c>
      <c r="V30" s="55">
        <v>8964.089494060001</v>
      </c>
      <c r="W30" s="55">
        <v>10694.146774099798</v>
      </c>
      <c r="X30" s="239"/>
      <c r="Y30" s="239"/>
    </row>
    <row r="31" spans="2:25" ht="15" customHeight="1">
      <c r="B31" s="52" t="s">
        <v>306</v>
      </c>
      <c r="E31" s="53">
        <v>0</v>
      </c>
      <c r="F31" s="53">
        <v>0</v>
      </c>
      <c r="G31" s="53">
        <v>0</v>
      </c>
      <c r="H31" s="53">
        <v>3081.9810000000002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239"/>
      <c r="Y31" s="239"/>
    </row>
    <row r="32" spans="2:25" ht="15" customHeight="1">
      <c r="B32" s="52" t="s">
        <v>307</v>
      </c>
      <c r="E32" s="53">
        <v>574.94793456000002</v>
      </c>
      <c r="F32" s="53">
        <v>694.54234911000003</v>
      </c>
      <c r="G32" s="53">
        <v>819.56600000000003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239"/>
      <c r="Y32" s="239"/>
    </row>
    <row r="33" spans="1:25" ht="17.25" customHeight="1">
      <c r="B33" s="52" t="s">
        <v>378</v>
      </c>
      <c r="C33" s="52"/>
      <c r="D33" s="52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v>74.597494699999999</v>
      </c>
      <c r="S33" s="53">
        <v>279.09492214540006</v>
      </c>
      <c r="T33" s="55">
        <v>505.08793933269993</v>
      </c>
      <c r="U33" s="55">
        <v>888.22944020360012</v>
      </c>
      <c r="V33" s="55">
        <v>1277.7602590602994</v>
      </c>
      <c r="W33" s="55">
        <v>1509.9076109607001</v>
      </c>
      <c r="X33" s="239"/>
      <c r="Y33" s="239"/>
    </row>
    <row r="34" spans="1:25" ht="15" customHeight="1">
      <c r="B34" s="52" t="s">
        <v>413</v>
      </c>
      <c r="C34" s="52"/>
      <c r="D34" s="52"/>
      <c r="E34" s="53"/>
      <c r="F34" s="53"/>
      <c r="G34" s="53">
        <v>1072.7507218600001</v>
      </c>
      <c r="H34" s="53">
        <v>1341.13415721</v>
      </c>
      <c r="I34" s="53">
        <v>1175.7653459600001</v>
      </c>
      <c r="J34" s="53">
        <v>1323.03623008</v>
      </c>
      <c r="K34" s="53">
        <v>1457.9180309799999</v>
      </c>
      <c r="L34" s="53">
        <v>1752.6208739599999</v>
      </c>
      <c r="M34" s="53">
        <v>1466.15627827</v>
      </c>
      <c r="N34" s="53">
        <v>1431.8271681800002</v>
      </c>
      <c r="O34" s="53">
        <v>1385.60818208</v>
      </c>
      <c r="P34" s="53">
        <v>1569.2327304200001</v>
      </c>
      <c r="Q34" s="53">
        <v>1397.9145169200001</v>
      </c>
      <c r="R34" s="53">
        <v>1519.2858166999999</v>
      </c>
      <c r="S34" s="53">
        <v>1563.5446749228008</v>
      </c>
      <c r="T34" s="55">
        <v>1452.9281543820994</v>
      </c>
      <c r="U34" s="55">
        <v>1416.5470999596</v>
      </c>
      <c r="V34" s="55">
        <v>1381.4542622258996</v>
      </c>
      <c r="W34" s="55">
        <v>1317.7678829190002</v>
      </c>
      <c r="X34" s="239"/>
      <c r="Y34" s="239"/>
    </row>
    <row r="35" spans="1:25" ht="15" customHeight="1">
      <c r="E35" s="53"/>
      <c r="F35" s="53"/>
      <c r="G35" s="53"/>
      <c r="H35" s="53"/>
      <c r="I35" s="53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5"/>
      <c r="V35" s="55"/>
      <c r="W35" s="55"/>
      <c r="X35" s="239"/>
      <c r="Y35" s="239"/>
    </row>
    <row r="36" spans="1:25" s="50" customFormat="1" ht="15" customHeight="1">
      <c r="A36" s="37"/>
      <c r="B36" s="165" t="s">
        <v>308</v>
      </c>
      <c r="C36" s="58"/>
      <c r="D36" s="58"/>
      <c r="E36" s="241">
        <v>2218.6762677199999</v>
      </c>
      <c r="F36" s="241">
        <v>3635.3453202800001</v>
      </c>
      <c r="G36" s="241">
        <v>4326.8510000000006</v>
      </c>
      <c r="H36" s="241">
        <v>923.57100000000003</v>
      </c>
      <c r="I36" s="241">
        <v>692.50416087669998</v>
      </c>
      <c r="J36" s="241">
        <v>521.07100000000003</v>
      </c>
      <c r="K36" s="241">
        <v>756.95600000000002</v>
      </c>
      <c r="L36" s="241">
        <v>1099.3050000000001</v>
      </c>
      <c r="M36" s="241">
        <v>2298.0289999999995</v>
      </c>
      <c r="N36" s="241">
        <v>3373.5969999999998</v>
      </c>
      <c r="O36" s="241">
        <v>5930.4429999999993</v>
      </c>
      <c r="P36" s="241">
        <v>8377.5150000000012</v>
      </c>
      <c r="Q36" s="241">
        <v>7094.1869999999999</v>
      </c>
      <c r="R36" s="241">
        <v>5399.6581007999994</v>
      </c>
      <c r="S36" s="241">
        <v>4349.4752633336002</v>
      </c>
      <c r="T36" s="241">
        <v>3841.8809850875996</v>
      </c>
      <c r="U36" s="241">
        <v>4076.5424199649005</v>
      </c>
      <c r="V36" s="241">
        <f>+SUM(V37:V42)</f>
        <v>4483.4489368577006</v>
      </c>
      <c r="W36" s="241">
        <f>+SUM(W37:W42)</f>
        <v>5191.1643226750994</v>
      </c>
      <c r="X36" s="239"/>
      <c r="Y36" s="239"/>
    </row>
    <row r="37" spans="1:25" ht="15" customHeight="1">
      <c r="B37" s="52" t="s">
        <v>162</v>
      </c>
      <c r="E37" s="53">
        <v>367.49917346000001</v>
      </c>
      <c r="F37" s="53">
        <v>383.25759318000001</v>
      </c>
      <c r="G37" s="53">
        <v>353.80900000000003</v>
      </c>
      <c r="H37" s="53">
        <v>323.33100000000002</v>
      </c>
      <c r="I37" s="53">
        <v>240.92712854640001</v>
      </c>
      <c r="J37" s="53">
        <v>0.57299999999999995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 t="s">
        <v>72</v>
      </c>
      <c r="V37" s="53" t="s">
        <v>72</v>
      </c>
      <c r="W37" s="53" t="s">
        <v>72</v>
      </c>
      <c r="X37" s="239"/>
      <c r="Y37" s="239"/>
    </row>
    <row r="38" spans="1:25" ht="15" customHeight="1">
      <c r="B38" s="52" t="s">
        <v>163</v>
      </c>
      <c r="E38" s="53">
        <v>1851.1770942600001</v>
      </c>
      <c r="F38" s="53">
        <v>2793.4586363799999</v>
      </c>
      <c r="G38" s="53">
        <v>3240.2629999999999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 t="s">
        <v>72</v>
      </c>
      <c r="V38" s="53" t="s">
        <v>72</v>
      </c>
      <c r="W38" s="53" t="s">
        <v>72</v>
      </c>
      <c r="X38" s="239"/>
      <c r="Y38" s="239"/>
    </row>
    <row r="39" spans="1:25" ht="15" customHeight="1">
      <c r="B39" s="52" t="s">
        <v>164</v>
      </c>
      <c r="E39" s="53">
        <v>0</v>
      </c>
      <c r="F39" s="53">
        <v>458.62909072000002</v>
      </c>
      <c r="G39" s="53">
        <v>732.779</v>
      </c>
      <c r="H39" s="53">
        <v>600.24</v>
      </c>
      <c r="I39" s="53">
        <v>451.57703233029997</v>
      </c>
      <c r="J39" s="53">
        <v>443.43900000000002</v>
      </c>
      <c r="K39" s="53">
        <v>543.24</v>
      </c>
      <c r="L39" s="57">
        <v>665.23099999999999</v>
      </c>
      <c r="M39" s="57">
        <v>899.20199999999988</v>
      </c>
      <c r="N39" s="57">
        <v>1249.4639999999997</v>
      </c>
      <c r="O39" s="57">
        <v>1559.0050000000001</v>
      </c>
      <c r="P39" s="57">
        <v>1826.8690000000001</v>
      </c>
      <c r="Q39" s="57">
        <v>1561.4420000000002</v>
      </c>
      <c r="R39" s="57">
        <v>1152.7951174000002</v>
      </c>
      <c r="S39" s="57">
        <v>1302.1126707430001</v>
      </c>
      <c r="T39" s="57">
        <v>1537.3512414589998</v>
      </c>
      <c r="U39" s="57">
        <v>1796.8287299898006</v>
      </c>
      <c r="V39" s="57">
        <v>1904.2127258387</v>
      </c>
      <c r="W39" s="57">
        <v>2224.7918824377998</v>
      </c>
      <c r="X39" s="239"/>
      <c r="Y39" s="239"/>
    </row>
    <row r="40" spans="1:25" ht="16.149999999999999" customHeight="1">
      <c r="B40" s="59" t="s">
        <v>451</v>
      </c>
      <c r="D40" s="166"/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155">
        <v>77.058999999999997</v>
      </c>
      <c r="K40" s="155">
        <v>213.71600000000001</v>
      </c>
      <c r="L40" s="155">
        <v>434.07400000000001</v>
      </c>
      <c r="M40" s="155">
        <v>650.88200000000006</v>
      </c>
      <c r="N40" s="155">
        <v>950.29200000000003</v>
      </c>
      <c r="O40" s="155">
        <v>1199.646</v>
      </c>
      <c r="P40" s="155">
        <v>1433.4290000000003</v>
      </c>
      <c r="Q40" s="155">
        <v>1065.1559999999999</v>
      </c>
      <c r="R40" s="155">
        <v>764.54046560000006</v>
      </c>
      <c r="S40" s="155">
        <v>238.3425798287</v>
      </c>
      <c r="T40" s="155">
        <v>0</v>
      </c>
      <c r="U40" s="155">
        <v>0</v>
      </c>
      <c r="V40" s="155">
        <v>0</v>
      </c>
      <c r="W40" s="155">
        <v>0</v>
      </c>
      <c r="X40" s="239"/>
      <c r="Y40" s="239"/>
    </row>
    <row r="41" spans="1:25" ht="16.149999999999999" customHeight="1">
      <c r="B41" s="59" t="s">
        <v>453</v>
      </c>
      <c r="D41" s="166"/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155">
        <v>0</v>
      </c>
      <c r="K41" s="155">
        <v>0</v>
      </c>
      <c r="L41" s="155">
        <v>0</v>
      </c>
      <c r="M41" s="155">
        <v>747.94499999999994</v>
      </c>
      <c r="N41" s="155">
        <v>1173.8409999999999</v>
      </c>
      <c r="O41" s="155">
        <v>1645.4</v>
      </c>
      <c r="P41" s="155">
        <v>1810.5950000000003</v>
      </c>
      <c r="Q41" s="155">
        <v>1518.4679999999998</v>
      </c>
      <c r="R41" s="155">
        <v>1235.6159422999999</v>
      </c>
      <c r="S41" s="155">
        <v>881.18802256250012</v>
      </c>
      <c r="T41" s="155">
        <v>0</v>
      </c>
      <c r="U41" s="155">
        <v>0</v>
      </c>
      <c r="V41" s="155">
        <v>0</v>
      </c>
      <c r="W41" s="155">
        <v>0</v>
      </c>
      <c r="X41" s="239"/>
      <c r="Y41" s="239"/>
    </row>
    <row r="42" spans="1:25" ht="15" customHeight="1">
      <c r="B42" s="59" t="s">
        <v>316</v>
      </c>
      <c r="D42" s="166"/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155">
        <v>1526.3920000000001</v>
      </c>
      <c r="P42" s="53">
        <v>3306.6220000000003</v>
      </c>
      <c r="Q42" s="155">
        <v>2949.1210000000001</v>
      </c>
      <c r="R42" s="155">
        <v>2246.7065754999999</v>
      </c>
      <c r="S42" s="155">
        <v>1927.8319901994</v>
      </c>
      <c r="T42" s="55">
        <v>2304.5297436286</v>
      </c>
      <c r="U42" s="55">
        <v>2279.7136899750999</v>
      </c>
      <c r="V42" s="55">
        <v>2579.2362110190006</v>
      </c>
      <c r="W42" s="55">
        <v>2966.3724402372995</v>
      </c>
      <c r="X42" s="239"/>
      <c r="Y42" s="239"/>
    </row>
    <row r="43" spans="1:25" ht="8.25" customHeight="1" thickBot="1">
      <c r="B43" s="61"/>
      <c r="C43" s="61"/>
      <c r="D43" s="61"/>
      <c r="E43" s="167"/>
      <c r="F43" s="167"/>
      <c r="G43" s="167"/>
      <c r="H43" s="167"/>
      <c r="I43" s="167"/>
      <c r="J43" s="167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5" ht="6" customHeight="1">
      <c r="B44" s="166"/>
      <c r="C44" s="166"/>
      <c r="D44" s="166"/>
      <c r="E44" s="161"/>
      <c r="F44" s="161"/>
      <c r="G44" s="161"/>
      <c r="H44" s="161"/>
      <c r="I44" s="161"/>
      <c r="J44" s="161"/>
    </row>
    <row r="45" spans="1:25" ht="16.149999999999999" customHeight="1">
      <c r="B45" s="251" t="s">
        <v>78</v>
      </c>
      <c r="C45" s="62"/>
      <c r="D45" s="177" t="s">
        <v>165</v>
      </c>
      <c r="E45" s="177"/>
      <c r="F45" s="178"/>
      <c r="G45" s="178"/>
      <c r="H45" s="178"/>
      <c r="I45" s="178"/>
      <c r="J45" s="178"/>
      <c r="K45" s="179"/>
      <c r="L45" s="179"/>
      <c r="M45" s="179"/>
      <c r="N45" s="179"/>
      <c r="O45" s="179"/>
      <c r="P45" s="63"/>
      <c r="Q45" s="63"/>
      <c r="R45" s="63"/>
      <c r="S45" s="63"/>
    </row>
    <row r="46" spans="1:25" ht="16.149999999999999" customHeight="1">
      <c r="B46" s="251" t="s">
        <v>134</v>
      </c>
      <c r="C46" s="62"/>
      <c r="D46" s="62" t="s">
        <v>398</v>
      </c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25" ht="28.5" customHeight="1">
      <c r="B47" s="251" t="s">
        <v>80</v>
      </c>
      <c r="C47" s="62"/>
      <c r="D47" s="288" t="s">
        <v>166</v>
      </c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V47" s="55"/>
    </row>
    <row r="48" spans="1:25" ht="16.350000000000001" customHeight="1">
      <c r="B48" s="251" t="s">
        <v>136</v>
      </c>
      <c r="C48" s="62"/>
      <c r="D48" s="288" t="s">
        <v>167</v>
      </c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92"/>
      <c r="V48" s="55"/>
    </row>
    <row r="49" spans="2:28" ht="16.350000000000001" customHeight="1">
      <c r="B49" s="251" t="s">
        <v>140</v>
      </c>
      <c r="C49" s="62"/>
      <c r="D49" s="177" t="s">
        <v>444</v>
      </c>
      <c r="E49" s="177"/>
      <c r="F49" s="178"/>
      <c r="G49" s="178"/>
      <c r="H49" s="178"/>
      <c r="I49" s="178"/>
      <c r="J49" s="178"/>
      <c r="K49" s="179"/>
      <c r="L49" s="179"/>
      <c r="M49" s="179"/>
      <c r="N49" s="179"/>
      <c r="O49" s="179"/>
      <c r="P49" s="63"/>
      <c r="Q49" s="63"/>
      <c r="R49" s="63"/>
      <c r="S49" s="63"/>
      <c r="V49" s="55"/>
    </row>
    <row r="50" spans="2:28" ht="16.350000000000001" customHeight="1">
      <c r="B50" s="251" t="s">
        <v>141</v>
      </c>
      <c r="C50" s="62"/>
      <c r="D50" s="177" t="s">
        <v>431</v>
      </c>
      <c r="E50" s="177"/>
      <c r="F50" s="178"/>
      <c r="G50" s="178"/>
      <c r="H50" s="178"/>
      <c r="I50" s="178"/>
      <c r="J50" s="178"/>
      <c r="K50" s="179"/>
      <c r="L50" s="179"/>
      <c r="M50" s="179"/>
      <c r="N50" s="179"/>
      <c r="O50" s="179"/>
      <c r="P50" s="63"/>
      <c r="Q50" s="63"/>
      <c r="R50" s="63"/>
      <c r="S50" s="63"/>
      <c r="V50" s="55"/>
    </row>
    <row r="51" spans="2:28" ht="16.350000000000001" customHeight="1">
      <c r="B51" s="251" t="s">
        <v>373</v>
      </c>
      <c r="C51" s="62"/>
      <c r="D51" s="62" t="s">
        <v>432</v>
      </c>
      <c r="E51" s="62"/>
      <c r="F51" s="178"/>
      <c r="G51" s="178"/>
      <c r="H51" s="178"/>
      <c r="I51" s="178"/>
      <c r="J51" s="178"/>
      <c r="K51" s="179"/>
      <c r="L51" s="179"/>
      <c r="M51" s="179"/>
      <c r="N51" s="179"/>
      <c r="O51" s="179"/>
      <c r="P51" s="63"/>
      <c r="Q51" s="63"/>
      <c r="R51" s="63"/>
      <c r="S51" s="63"/>
      <c r="V51" s="55"/>
    </row>
    <row r="52" spans="2:28" ht="16.350000000000001" customHeight="1">
      <c r="B52" s="251" t="s">
        <v>375</v>
      </c>
      <c r="C52" s="62"/>
      <c r="D52" s="62" t="s">
        <v>392</v>
      </c>
      <c r="E52" s="62"/>
      <c r="F52" s="178"/>
      <c r="G52" s="178"/>
      <c r="H52" s="178"/>
      <c r="I52" s="178"/>
      <c r="J52" s="178"/>
      <c r="K52" s="179"/>
      <c r="L52" s="179"/>
      <c r="M52" s="179"/>
      <c r="N52" s="179"/>
      <c r="O52" s="179"/>
      <c r="P52" s="63"/>
      <c r="Q52" s="63"/>
      <c r="R52" s="63"/>
      <c r="S52" s="63"/>
      <c r="V52" s="55"/>
    </row>
    <row r="53" spans="2:28" ht="16.350000000000001" customHeight="1">
      <c r="B53" s="251" t="s">
        <v>418</v>
      </c>
      <c r="C53" s="62"/>
      <c r="D53" s="62" t="s">
        <v>446</v>
      </c>
      <c r="E53" s="62"/>
      <c r="F53" s="63"/>
      <c r="G53" s="63"/>
      <c r="H53" s="178"/>
      <c r="I53" s="178"/>
      <c r="J53" s="178"/>
      <c r="K53" s="179"/>
      <c r="L53" s="179"/>
      <c r="M53" s="179"/>
      <c r="N53" s="179"/>
      <c r="O53" s="179"/>
      <c r="P53" s="63"/>
      <c r="Q53" s="63"/>
      <c r="R53" s="63"/>
      <c r="S53" s="63"/>
      <c r="V53" s="55"/>
    </row>
    <row r="54" spans="2:28" ht="16.350000000000001" customHeight="1">
      <c r="B54" s="251" t="s">
        <v>449</v>
      </c>
      <c r="C54" s="62"/>
      <c r="D54" s="62" t="s">
        <v>450</v>
      </c>
      <c r="E54" s="62"/>
      <c r="F54" s="63"/>
      <c r="G54" s="63"/>
      <c r="H54" s="178"/>
      <c r="I54" s="178"/>
      <c r="J54" s="178"/>
      <c r="K54" s="179"/>
      <c r="L54" s="179"/>
      <c r="M54" s="179"/>
      <c r="N54" s="179"/>
      <c r="O54" s="179"/>
      <c r="P54" s="63"/>
      <c r="Q54" s="63"/>
      <c r="R54" s="63"/>
      <c r="S54" s="63"/>
      <c r="V54" s="55"/>
    </row>
    <row r="55" spans="2:28" ht="16.350000000000001" customHeight="1">
      <c r="B55" s="62" t="s">
        <v>183</v>
      </c>
      <c r="C55" s="62"/>
      <c r="D55" s="177" t="s">
        <v>345</v>
      </c>
      <c r="E55" s="177"/>
      <c r="F55" s="178"/>
      <c r="G55" s="178"/>
      <c r="H55" s="178"/>
      <c r="I55" s="178"/>
      <c r="J55" s="178"/>
      <c r="K55" s="179"/>
      <c r="L55" s="179"/>
      <c r="M55" s="179"/>
      <c r="N55" s="179"/>
      <c r="O55" s="179"/>
      <c r="P55" s="63"/>
      <c r="Q55" s="63"/>
      <c r="R55" s="63"/>
      <c r="S55" s="63"/>
      <c r="V55" s="55"/>
    </row>
    <row r="56" spans="2:28" ht="12.95" customHeight="1">
      <c r="B56" s="62"/>
      <c r="C56" s="62"/>
      <c r="D56" s="177"/>
      <c r="E56" s="177"/>
      <c r="F56" s="178"/>
      <c r="G56" s="178"/>
      <c r="H56" s="178"/>
      <c r="I56" s="178"/>
      <c r="J56" s="178"/>
      <c r="K56" s="179"/>
      <c r="L56" s="179"/>
      <c r="M56" s="179"/>
      <c r="N56" s="179"/>
      <c r="O56" s="179"/>
      <c r="P56" s="63"/>
      <c r="Q56" s="63"/>
      <c r="R56" s="63"/>
      <c r="S56" s="63"/>
      <c r="V56" s="55"/>
    </row>
    <row r="57" spans="2:28" s="66" customFormat="1" ht="12.95" customHeight="1">
      <c r="B57" s="111"/>
      <c r="C57" s="111"/>
      <c r="D57" s="111"/>
      <c r="E57" s="122"/>
      <c r="F57" s="122"/>
      <c r="G57" s="122"/>
      <c r="H57" s="113"/>
      <c r="I57" s="113"/>
      <c r="J57" s="113"/>
      <c r="K57" s="113"/>
      <c r="L57" s="113"/>
      <c r="M57" s="113"/>
      <c r="N57" s="113"/>
      <c r="O57" s="86"/>
      <c r="P57" s="86"/>
      <c r="Q57" s="86"/>
      <c r="R57" s="86"/>
      <c r="S57" s="86"/>
      <c r="T57" s="86"/>
      <c r="U57" s="86"/>
      <c r="V57" s="55"/>
      <c r="W57" s="86"/>
      <c r="X57" s="86"/>
      <c r="Y57" s="86"/>
      <c r="Z57" s="86"/>
      <c r="AA57" s="86"/>
      <c r="AB57" s="86"/>
    </row>
    <row r="58" spans="2:28">
      <c r="F58" s="161"/>
      <c r="G58" s="161"/>
      <c r="H58" s="161"/>
      <c r="I58" s="161"/>
      <c r="J58" s="161"/>
      <c r="V58" s="55"/>
    </row>
    <row r="59" spans="2:28">
      <c r="F59" s="161"/>
      <c r="G59" s="161"/>
      <c r="H59" s="161"/>
      <c r="I59" s="161"/>
      <c r="J59" s="161"/>
      <c r="V59" s="55"/>
    </row>
    <row r="60" spans="2:28">
      <c r="F60" s="161"/>
      <c r="G60" s="161"/>
      <c r="H60" s="161"/>
      <c r="I60" s="161"/>
      <c r="J60" s="161"/>
      <c r="V60" s="55"/>
    </row>
    <row r="61" spans="2:28">
      <c r="F61" s="161"/>
      <c r="G61" s="161"/>
      <c r="H61" s="161"/>
      <c r="I61" s="161"/>
      <c r="J61" s="161"/>
      <c r="V61" s="55"/>
    </row>
    <row r="62" spans="2:28">
      <c r="F62" s="161"/>
      <c r="G62" s="161"/>
      <c r="H62" s="161"/>
      <c r="I62" s="161"/>
      <c r="J62" s="161"/>
      <c r="V62" s="55"/>
    </row>
    <row r="63" spans="2:28">
      <c r="F63" s="161"/>
      <c r="G63" s="161"/>
      <c r="H63" s="161"/>
      <c r="I63" s="161"/>
      <c r="J63" s="161"/>
      <c r="V63" s="55"/>
    </row>
    <row r="64" spans="2:28">
      <c r="F64" s="161"/>
      <c r="G64" s="161"/>
      <c r="H64" s="161"/>
      <c r="I64" s="161"/>
      <c r="J64" s="161"/>
      <c r="V64" s="55"/>
    </row>
    <row r="65" spans="6:22">
      <c r="F65" s="161"/>
      <c r="G65" s="161"/>
      <c r="H65" s="161"/>
      <c r="I65" s="161"/>
      <c r="J65" s="161"/>
      <c r="V65" s="55"/>
    </row>
    <row r="66" spans="6:22">
      <c r="F66" s="161"/>
      <c r="G66" s="161"/>
      <c r="H66" s="161"/>
      <c r="I66" s="161"/>
      <c r="J66" s="161"/>
      <c r="V66" s="55"/>
    </row>
    <row r="67" spans="6:22">
      <c r="F67" s="161"/>
      <c r="G67" s="161"/>
      <c r="H67" s="161"/>
      <c r="I67" s="161"/>
      <c r="J67" s="161"/>
      <c r="V67" s="55"/>
    </row>
    <row r="68" spans="6:22">
      <c r="F68" s="161"/>
      <c r="G68" s="161"/>
      <c r="H68" s="161"/>
      <c r="I68" s="161"/>
      <c r="J68" s="161"/>
      <c r="V68" s="55"/>
    </row>
    <row r="69" spans="6:22">
      <c r="F69" s="161"/>
      <c r="G69" s="161"/>
      <c r="H69" s="161"/>
      <c r="I69" s="161"/>
      <c r="J69" s="161"/>
      <c r="V69" s="55"/>
    </row>
    <row r="70" spans="6:22">
      <c r="F70" s="161"/>
      <c r="G70" s="161"/>
      <c r="H70" s="161"/>
      <c r="I70" s="161"/>
      <c r="J70" s="161"/>
    </row>
    <row r="71" spans="6:22">
      <c r="F71" s="161"/>
      <c r="G71" s="161"/>
      <c r="H71" s="161"/>
      <c r="I71" s="161"/>
      <c r="J71" s="161"/>
    </row>
    <row r="72" spans="6:22">
      <c r="F72" s="161"/>
      <c r="G72" s="161"/>
      <c r="H72" s="161"/>
      <c r="I72" s="161"/>
      <c r="J72" s="161"/>
    </row>
    <row r="73" spans="6:22">
      <c r="F73" s="161"/>
      <c r="G73" s="161"/>
      <c r="H73" s="161"/>
      <c r="I73" s="161"/>
      <c r="J73" s="161"/>
    </row>
    <row r="74" spans="6:22">
      <c r="F74" s="161"/>
      <c r="G74" s="161"/>
      <c r="H74" s="161"/>
      <c r="I74" s="161"/>
      <c r="J74" s="161"/>
    </row>
    <row r="75" spans="6:22">
      <c r="F75" s="161"/>
      <c r="G75" s="161"/>
      <c r="H75" s="161"/>
      <c r="I75" s="161"/>
      <c r="J75" s="161"/>
    </row>
    <row r="76" spans="6:22">
      <c r="F76" s="161"/>
      <c r="G76" s="161"/>
      <c r="H76" s="161"/>
      <c r="I76" s="161"/>
      <c r="J76" s="161"/>
    </row>
    <row r="77" spans="6:22">
      <c r="F77" s="161"/>
      <c r="G77" s="161"/>
      <c r="H77" s="161"/>
      <c r="I77" s="161"/>
      <c r="J77" s="161"/>
    </row>
    <row r="78" spans="6:22">
      <c r="F78" s="161"/>
      <c r="G78" s="161"/>
      <c r="H78" s="161"/>
      <c r="I78" s="161"/>
      <c r="J78" s="161"/>
    </row>
    <row r="79" spans="6:22">
      <c r="F79" s="161"/>
      <c r="G79" s="161"/>
      <c r="H79" s="161"/>
      <c r="I79" s="161"/>
      <c r="J79" s="161"/>
    </row>
    <row r="80" spans="6:22">
      <c r="F80" s="161"/>
      <c r="G80" s="161"/>
      <c r="H80" s="161"/>
      <c r="I80" s="161"/>
      <c r="J80" s="161"/>
    </row>
    <row r="81" spans="6:10">
      <c r="F81" s="161"/>
      <c r="G81" s="161"/>
      <c r="H81" s="161"/>
      <c r="I81" s="161"/>
      <c r="J81" s="161"/>
    </row>
    <row r="82" spans="6:10">
      <c r="F82" s="161"/>
      <c r="G82" s="161"/>
      <c r="H82" s="161"/>
      <c r="I82" s="161"/>
      <c r="J82" s="161"/>
    </row>
    <row r="83" spans="6:10">
      <c r="F83" s="161"/>
      <c r="G83" s="161"/>
      <c r="H83" s="161"/>
      <c r="I83" s="161"/>
      <c r="J83" s="161"/>
    </row>
    <row r="84" spans="6:10">
      <c r="F84" s="161"/>
      <c r="G84" s="161"/>
      <c r="H84" s="161"/>
      <c r="I84" s="161"/>
      <c r="J84" s="161"/>
    </row>
    <row r="85" spans="6:10">
      <c r="F85" s="161"/>
      <c r="G85" s="161"/>
      <c r="H85" s="161"/>
      <c r="I85" s="161"/>
      <c r="J85" s="161"/>
    </row>
    <row r="86" spans="6:10">
      <c r="F86" s="161"/>
      <c r="G86" s="161"/>
      <c r="H86" s="161"/>
      <c r="I86" s="161"/>
      <c r="J86" s="161"/>
    </row>
    <row r="87" spans="6:10">
      <c r="F87" s="161"/>
      <c r="G87" s="161"/>
      <c r="H87" s="161"/>
      <c r="I87" s="161"/>
      <c r="J87" s="161"/>
    </row>
    <row r="88" spans="6:10">
      <c r="F88" s="161"/>
      <c r="G88" s="161"/>
      <c r="H88" s="161"/>
      <c r="I88" s="161"/>
      <c r="J88" s="161"/>
    </row>
    <row r="89" spans="6:10">
      <c r="F89" s="161"/>
      <c r="G89" s="161"/>
      <c r="H89" s="161"/>
      <c r="I89" s="161"/>
      <c r="J89" s="161"/>
    </row>
    <row r="90" spans="6:10">
      <c r="F90" s="161"/>
      <c r="G90" s="161"/>
      <c r="H90" s="161"/>
      <c r="I90" s="161"/>
      <c r="J90" s="161"/>
    </row>
  </sheetData>
  <mergeCells count="2">
    <mergeCell ref="D47:O47"/>
    <mergeCell ref="D48:P48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AB91"/>
  <sheetViews>
    <sheetView zoomScale="91" zoomScaleNormal="91" zoomScaleSheetLayoutView="93" workbookViewId="0"/>
  </sheetViews>
  <sheetFormatPr baseColWidth="10" defaultColWidth="11.5546875" defaultRowHeight="11.25"/>
  <cols>
    <col min="1" max="1" width="4.77734375" style="66" customWidth="1"/>
    <col min="2" max="2" width="14.77734375" style="37" customWidth="1"/>
    <col min="3" max="3" width="48.77734375" style="37" customWidth="1"/>
    <col min="4" max="22" width="10.109375" style="37" customWidth="1"/>
    <col min="23" max="16384" width="11.5546875" style="37"/>
  </cols>
  <sheetData>
    <row r="1" spans="1:27" s="66" customFormat="1" ht="18" customHeight="1">
      <c r="B1" s="73"/>
      <c r="C1" s="73"/>
      <c r="D1" s="73"/>
      <c r="E1" s="73"/>
      <c r="F1" s="73"/>
      <c r="G1" s="73"/>
    </row>
    <row r="2" spans="1:27" s="66" customFormat="1" ht="18" customHeight="1">
      <c r="B2" s="73"/>
      <c r="C2" s="73"/>
      <c r="D2" s="73"/>
      <c r="E2" s="73"/>
      <c r="F2" s="73"/>
      <c r="G2" s="73"/>
    </row>
    <row r="3" spans="1:27" s="66" customFormat="1" ht="18" customHeight="1">
      <c r="B3" s="73"/>
      <c r="C3" s="73"/>
      <c r="D3" s="73"/>
      <c r="E3" s="73"/>
      <c r="F3" s="73"/>
      <c r="G3" s="73"/>
    </row>
    <row r="4" spans="1:27" ht="18" customHeight="1">
      <c r="B4" s="65" t="s">
        <v>357</v>
      </c>
      <c r="C4" s="36"/>
      <c r="D4" s="36"/>
    </row>
    <row r="5" spans="1:27" ht="18" customHeight="1">
      <c r="B5" s="67" t="s">
        <v>297</v>
      </c>
      <c r="C5" s="38"/>
      <c r="D5" s="38"/>
    </row>
    <row r="6" spans="1:27" ht="15.95" customHeight="1">
      <c r="B6" s="39" t="s">
        <v>354</v>
      </c>
      <c r="C6" s="39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1:27" ht="9.9499999999999993" customHeight="1" thickBot="1">
      <c r="B7" s="40"/>
      <c r="C7" s="40"/>
    </row>
    <row r="8" spans="1:27" s="45" customFormat="1" ht="30" customHeight="1" thickBot="1">
      <c r="A8" s="72"/>
      <c r="B8" s="162" t="s">
        <v>317</v>
      </c>
      <c r="C8" s="162"/>
      <c r="D8" s="44">
        <v>2006</v>
      </c>
      <c r="E8" s="44">
        <v>2007</v>
      </c>
      <c r="F8" s="44">
        <v>2008</v>
      </c>
      <c r="G8" s="44">
        <v>2009</v>
      </c>
      <c r="H8" s="44">
        <v>2010</v>
      </c>
      <c r="I8" s="44">
        <v>2011</v>
      </c>
      <c r="J8" s="44">
        <v>2012</v>
      </c>
      <c r="K8" s="44">
        <v>2013</v>
      </c>
      <c r="L8" s="44">
        <v>2014</v>
      </c>
      <c r="M8" s="44">
        <v>2015</v>
      </c>
      <c r="N8" s="44">
        <v>2016</v>
      </c>
      <c r="O8" s="44">
        <v>2017</v>
      </c>
      <c r="P8" s="44">
        <v>2018</v>
      </c>
      <c r="Q8" s="44">
        <v>2019</v>
      </c>
      <c r="R8" s="44">
        <v>2020</v>
      </c>
      <c r="S8" s="44">
        <v>2021</v>
      </c>
      <c r="T8" s="44">
        <v>2022</v>
      </c>
      <c r="U8" s="44">
        <v>2023</v>
      </c>
      <c r="V8" s="44">
        <v>2024</v>
      </c>
    </row>
    <row r="9" spans="1:27" s="45" customFormat="1" ht="15" customHeight="1">
      <c r="A9" s="66"/>
      <c r="B9" s="50"/>
      <c r="C9" s="50"/>
      <c r="D9" s="47"/>
      <c r="E9" s="47"/>
      <c r="F9" s="47"/>
      <c r="G9" s="47"/>
      <c r="H9" s="47"/>
    </row>
    <row r="10" spans="1:27" s="50" customFormat="1" ht="15" customHeight="1">
      <c r="A10" s="72"/>
      <c r="B10" s="50" t="s">
        <v>318</v>
      </c>
      <c r="D10" s="49">
        <v>5307.4338596400012</v>
      </c>
      <c r="E10" s="49">
        <v>6375.3499232699996</v>
      </c>
      <c r="F10" s="49">
        <v>8902.3156955400009</v>
      </c>
      <c r="G10" s="49">
        <v>9273.6518509300004</v>
      </c>
      <c r="H10" s="49">
        <v>10616.547209599999</v>
      </c>
      <c r="I10" s="49">
        <v>12208.6526129999</v>
      </c>
      <c r="J10" s="49">
        <v>13714.323715209899</v>
      </c>
      <c r="K10" s="49">
        <v>16500.3478125199</v>
      </c>
      <c r="L10" s="49">
        <v>20088.173251640001</v>
      </c>
      <c r="M10" s="49">
        <v>24042.03950997</v>
      </c>
      <c r="N10" s="49">
        <v>28833.642831220001</v>
      </c>
      <c r="O10" s="49">
        <v>33349.379658999998</v>
      </c>
      <c r="P10" s="49">
        <v>36825.654738050005</v>
      </c>
      <c r="Q10" s="49">
        <v>41209.148927289985</v>
      </c>
      <c r="R10" s="49">
        <v>42933.981720652388</v>
      </c>
      <c r="S10" s="49">
        <v>46279.598806179987</v>
      </c>
      <c r="T10" s="49">
        <v>49349.85396891999</v>
      </c>
      <c r="U10" s="49">
        <f>+U12+U37</f>
        <v>55128.075876830007</v>
      </c>
      <c r="V10" s="49">
        <f>+V12+V37</f>
        <v>60852.475215618899</v>
      </c>
      <c r="W10" s="57"/>
      <c r="X10" s="51"/>
      <c r="Y10" s="51"/>
      <c r="Z10" s="51"/>
      <c r="AA10" s="51"/>
    </row>
    <row r="11" spans="1:27" s="50" customFormat="1" ht="15" customHeight="1">
      <c r="A11" s="72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s="50" customFormat="1" ht="15" customHeight="1">
      <c r="A12" s="72"/>
      <c r="B12" s="294" t="s">
        <v>319</v>
      </c>
      <c r="C12" s="294"/>
      <c r="D12" s="51">
        <v>5009.202763790001</v>
      </c>
      <c r="E12" s="51">
        <v>5842.1599655699993</v>
      </c>
      <c r="F12" s="51">
        <v>8309.1156955400002</v>
      </c>
      <c r="G12" s="51">
        <v>9073.6408509299999</v>
      </c>
      <c r="H12" s="51">
        <v>10429.66395369</v>
      </c>
      <c r="I12" s="51">
        <v>11876.9716129999</v>
      </c>
      <c r="J12" s="51">
        <v>13426.787715209899</v>
      </c>
      <c r="K12" s="51">
        <v>16107.673812519901</v>
      </c>
      <c r="L12" s="51">
        <v>19513.158251640001</v>
      </c>
      <c r="M12" s="51">
        <v>23340.939509970001</v>
      </c>
      <c r="N12" s="51">
        <v>27464.964831220001</v>
      </c>
      <c r="O12" s="51">
        <v>31707.315659</v>
      </c>
      <c r="P12" s="51">
        <v>35549.911738050003</v>
      </c>
      <c r="Q12" s="51">
        <v>40011.320680309989</v>
      </c>
      <c r="R12" s="51">
        <v>41690.744648472384</v>
      </c>
      <c r="S12" s="51">
        <v>45308.208744819989</v>
      </c>
      <c r="T12" s="51">
        <v>48262.115577259989</v>
      </c>
      <c r="U12" s="51">
        <f>+SUM(U25:U35)</f>
        <v>53907.107810170004</v>
      </c>
      <c r="V12" s="51">
        <f>+SUM(V25:V35)</f>
        <v>59440.996493848899</v>
      </c>
      <c r="W12" s="51"/>
      <c r="X12" s="51"/>
      <c r="Y12" s="51"/>
      <c r="Z12" s="51"/>
      <c r="AA12" s="51"/>
    </row>
    <row r="13" spans="1:27" ht="15" hidden="1" customHeight="1">
      <c r="A13" s="92"/>
      <c r="B13" s="183" t="s">
        <v>145</v>
      </c>
      <c r="C13" s="187"/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/>
      <c r="T13" s="185"/>
      <c r="U13" s="185"/>
      <c r="V13" s="185"/>
      <c r="W13" s="57"/>
      <c r="X13" s="51"/>
      <c r="Y13" s="51"/>
      <c r="Z13" s="57"/>
      <c r="AA13" s="57"/>
    </row>
    <row r="14" spans="1:27" ht="15" hidden="1" customHeight="1">
      <c r="A14" s="92"/>
      <c r="B14" s="183" t="s">
        <v>146</v>
      </c>
      <c r="C14" s="187"/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/>
      <c r="T14" s="185"/>
      <c r="U14" s="185"/>
      <c r="V14" s="185"/>
      <c r="W14" s="57"/>
      <c r="X14" s="51"/>
      <c r="Y14" s="51"/>
      <c r="Z14" s="57"/>
      <c r="AA14" s="57"/>
    </row>
    <row r="15" spans="1:27" ht="15" hidden="1" customHeight="1">
      <c r="A15" s="92"/>
      <c r="B15" s="183" t="s">
        <v>147</v>
      </c>
      <c r="C15" s="187"/>
      <c r="D15" s="185">
        <v>0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/>
      <c r="T15" s="185"/>
      <c r="U15" s="185"/>
      <c r="V15" s="185"/>
      <c r="W15" s="57"/>
      <c r="X15" s="51"/>
      <c r="Y15" s="51"/>
      <c r="Z15" s="57"/>
      <c r="AA15" s="57"/>
    </row>
    <row r="16" spans="1:27" ht="15" hidden="1" customHeight="1">
      <c r="A16" s="92"/>
      <c r="B16" s="183" t="s">
        <v>148</v>
      </c>
      <c r="C16" s="187"/>
      <c r="D16" s="185">
        <v>0</v>
      </c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/>
      <c r="T16" s="185"/>
      <c r="U16" s="185"/>
      <c r="V16" s="185"/>
      <c r="W16" s="57"/>
      <c r="X16" s="51"/>
      <c r="Y16" s="51"/>
      <c r="Z16" s="57"/>
      <c r="AA16" s="57"/>
    </row>
    <row r="17" spans="1:27" ht="15" hidden="1" customHeight="1">
      <c r="A17" s="72"/>
      <c r="B17" s="183" t="s">
        <v>149</v>
      </c>
      <c r="C17" s="187"/>
      <c r="D17" s="185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/>
      <c r="T17" s="185"/>
      <c r="U17" s="185"/>
      <c r="V17" s="185"/>
      <c r="W17" s="57"/>
      <c r="X17" s="51"/>
      <c r="Y17" s="51"/>
      <c r="Z17" s="57"/>
      <c r="AA17" s="57"/>
    </row>
    <row r="18" spans="1:27" ht="15" hidden="1" customHeight="1">
      <c r="A18" s="92"/>
      <c r="B18" s="183" t="s">
        <v>298</v>
      </c>
      <c r="C18" s="188"/>
      <c r="D18" s="185">
        <v>0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/>
      <c r="T18" s="185"/>
      <c r="U18" s="185"/>
      <c r="V18" s="185"/>
      <c r="W18" s="57"/>
      <c r="X18" s="51"/>
      <c r="Y18" s="51"/>
      <c r="Z18" s="57"/>
      <c r="AA18" s="57"/>
    </row>
    <row r="19" spans="1:27" ht="15" hidden="1" customHeight="1">
      <c r="A19" s="92"/>
      <c r="B19" s="183" t="s">
        <v>214</v>
      </c>
      <c r="C19" s="188"/>
      <c r="D19" s="185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/>
      <c r="T19" s="185"/>
      <c r="U19" s="185"/>
      <c r="V19" s="185"/>
      <c r="W19" s="57"/>
      <c r="X19" s="51"/>
      <c r="Y19" s="51"/>
      <c r="Z19" s="57"/>
      <c r="AA19" s="57"/>
    </row>
    <row r="20" spans="1:27" ht="15" hidden="1" customHeight="1">
      <c r="A20" s="92"/>
      <c r="B20" s="183" t="s">
        <v>152</v>
      </c>
      <c r="C20" s="187"/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/>
      <c r="T20" s="185"/>
      <c r="U20" s="185"/>
      <c r="V20" s="185"/>
      <c r="W20" s="57"/>
      <c r="X20" s="51"/>
      <c r="Y20" s="51"/>
      <c r="Z20" s="57"/>
      <c r="AA20" s="57"/>
    </row>
    <row r="21" spans="1:27" ht="15" hidden="1" customHeight="1">
      <c r="A21" s="92"/>
      <c r="B21" s="183" t="s">
        <v>153</v>
      </c>
      <c r="C21" s="187"/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/>
      <c r="T21" s="185"/>
      <c r="U21" s="185"/>
      <c r="V21" s="185"/>
      <c r="W21" s="57"/>
      <c r="X21" s="51"/>
      <c r="Y21" s="51"/>
      <c r="Z21" s="57"/>
      <c r="AA21" s="57"/>
    </row>
    <row r="22" spans="1:27" ht="15" hidden="1" customHeight="1">
      <c r="A22" s="92"/>
      <c r="B22" s="183" t="s">
        <v>215</v>
      </c>
      <c r="C22" s="187"/>
      <c r="D22" s="185">
        <v>0</v>
      </c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/>
      <c r="T22" s="185"/>
      <c r="U22" s="185"/>
      <c r="V22" s="185"/>
      <c r="W22" s="57"/>
      <c r="X22" s="51"/>
      <c r="Y22" s="51"/>
      <c r="Z22" s="57"/>
      <c r="AA22" s="57"/>
    </row>
    <row r="23" spans="1:27" ht="15" hidden="1" customHeight="1">
      <c r="A23" s="92"/>
      <c r="B23" s="183" t="s">
        <v>155</v>
      </c>
      <c r="C23" s="187"/>
      <c r="D23" s="185">
        <v>0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/>
      <c r="T23" s="185"/>
      <c r="U23" s="185"/>
      <c r="V23" s="185"/>
      <c r="W23" s="57"/>
      <c r="X23" s="51"/>
      <c r="Y23" s="51"/>
      <c r="Z23" s="57"/>
      <c r="AA23" s="57"/>
    </row>
    <row r="24" spans="1:27" ht="15" hidden="1" customHeight="1">
      <c r="B24" s="183" t="s">
        <v>299</v>
      </c>
      <c r="C24" s="187"/>
      <c r="D24" s="185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/>
      <c r="T24" s="185"/>
      <c r="U24" s="185"/>
      <c r="V24" s="185"/>
      <c r="W24" s="57"/>
      <c r="X24" s="51"/>
      <c r="Y24" s="51"/>
      <c r="Z24" s="57"/>
      <c r="AA24" s="57"/>
    </row>
    <row r="25" spans="1:27" ht="15" customHeight="1">
      <c r="B25" s="52" t="s">
        <v>157</v>
      </c>
      <c r="D25" s="53">
        <v>1321.51920002</v>
      </c>
      <c r="E25" s="53">
        <v>1523.83552717</v>
      </c>
      <c r="F25" s="53">
        <v>1787.3340000000001</v>
      </c>
      <c r="G25" s="53">
        <v>2029.65</v>
      </c>
      <c r="H25" s="53">
        <v>2280.19544387</v>
      </c>
      <c r="I25" s="57">
        <v>2767.2129999999997</v>
      </c>
      <c r="J25" s="55">
        <v>3202.1030000000001</v>
      </c>
      <c r="K25" s="55">
        <v>3842.5920000000001</v>
      </c>
      <c r="L25" s="55">
        <v>4512.6980000000003</v>
      </c>
      <c r="M25" s="55">
        <v>5363.4779999999992</v>
      </c>
      <c r="N25" s="55">
        <v>6349.7929999999997</v>
      </c>
      <c r="O25" s="57">
        <v>7343.8499999999995</v>
      </c>
      <c r="P25" s="57">
        <v>8364.8850000000002</v>
      </c>
      <c r="Q25" s="57">
        <v>9370.9010211599834</v>
      </c>
      <c r="R25" s="57">
        <v>10144.641075899994</v>
      </c>
      <c r="S25" s="55">
        <v>11180.267651499997</v>
      </c>
      <c r="T25" s="55">
        <v>12389.844148219996</v>
      </c>
      <c r="U25" s="55">
        <v>13672.214927089999</v>
      </c>
      <c r="V25" s="55">
        <v>15071.746217370011</v>
      </c>
      <c r="W25" s="57"/>
      <c r="X25" s="51"/>
      <c r="Y25" s="51"/>
      <c r="Z25" s="57"/>
      <c r="AA25" s="57"/>
    </row>
    <row r="26" spans="1:27" ht="15" customHeight="1">
      <c r="B26" s="52" t="s">
        <v>216</v>
      </c>
      <c r="D26" s="53">
        <v>1091.22791977</v>
      </c>
      <c r="E26" s="53">
        <v>1245.3786139700001</v>
      </c>
      <c r="F26" s="53">
        <v>1576.529</v>
      </c>
      <c r="G26" s="53">
        <v>1791.078</v>
      </c>
      <c r="H26" s="53">
        <v>2109.0343838200001</v>
      </c>
      <c r="I26" s="57">
        <v>2269.7650000000003</v>
      </c>
      <c r="J26" s="55">
        <v>2582.4480000000003</v>
      </c>
      <c r="K26" s="55">
        <v>3327.9810000000002</v>
      </c>
      <c r="L26" s="55">
        <v>4359.29</v>
      </c>
      <c r="M26" s="55">
        <v>4837.3320000000003</v>
      </c>
      <c r="N26" s="55">
        <v>6249.8730000000014</v>
      </c>
      <c r="O26" s="57">
        <v>6967.527</v>
      </c>
      <c r="P26" s="57">
        <v>7955.8140000000003</v>
      </c>
      <c r="Q26" s="57">
        <v>9567.6697825800002</v>
      </c>
      <c r="R26" s="57">
        <v>9729.9636849700037</v>
      </c>
      <c r="S26" s="55">
        <v>10603.796826239988</v>
      </c>
      <c r="T26" s="55">
        <v>10791.548832519997</v>
      </c>
      <c r="U26" s="55">
        <v>12275.100488820011</v>
      </c>
      <c r="V26" s="55">
        <v>13856.266527919995</v>
      </c>
      <c r="W26" s="57"/>
      <c r="X26" s="51"/>
      <c r="Y26" s="51"/>
      <c r="Z26" s="57"/>
      <c r="AA26" s="57"/>
    </row>
    <row r="27" spans="1:27" ht="15" customHeight="1">
      <c r="B27" s="52" t="s">
        <v>300</v>
      </c>
      <c r="D27" s="53">
        <v>1013.00491661</v>
      </c>
      <c r="E27" s="53">
        <v>1256.47884144</v>
      </c>
      <c r="F27" s="53">
        <v>1678.4269999999999</v>
      </c>
      <c r="G27" s="53">
        <v>1928.617</v>
      </c>
      <c r="H27" s="53">
        <v>2378.3017083499999</v>
      </c>
      <c r="I27" s="57">
        <v>2837.2370000000001</v>
      </c>
      <c r="J27" s="55">
        <v>3420.85</v>
      </c>
      <c r="K27" s="55">
        <v>3757.95</v>
      </c>
      <c r="L27" s="55">
        <v>4684.2309999999998</v>
      </c>
      <c r="M27" s="55">
        <v>5741.3720000000003</v>
      </c>
      <c r="N27" s="55">
        <v>6527.9840000000004</v>
      </c>
      <c r="O27" s="57">
        <v>7991.2849999999999</v>
      </c>
      <c r="P27" s="57">
        <v>9204.6239999999998</v>
      </c>
      <c r="Q27" s="57">
        <v>10653.985453800007</v>
      </c>
      <c r="R27" s="57">
        <v>11273.338029182398</v>
      </c>
      <c r="S27" s="55">
        <v>12405.015688610005</v>
      </c>
      <c r="T27" s="55">
        <v>13109.735337650003</v>
      </c>
      <c r="U27" s="55">
        <v>14806.438493159994</v>
      </c>
      <c r="V27" s="55">
        <v>16398.313821790001</v>
      </c>
      <c r="W27" s="57"/>
      <c r="X27" s="51"/>
      <c r="Y27" s="51"/>
      <c r="Z27" s="57"/>
      <c r="AA27" s="57"/>
    </row>
    <row r="28" spans="1:27" ht="15" customHeight="1">
      <c r="B28" s="52" t="s">
        <v>160</v>
      </c>
      <c r="D28" s="53">
        <v>628.49649231000001</v>
      </c>
      <c r="E28" s="53">
        <v>717.61028938000004</v>
      </c>
      <c r="F28" s="53">
        <v>736.82399999999996</v>
      </c>
      <c r="G28" s="53">
        <v>771.59500000000003</v>
      </c>
      <c r="H28" s="53">
        <v>815.47038822000002</v>
      </c>
      <c r="I28" s="57">
        <v>1009.934</v>
      </c>
      <c r="J28" s="55">
        <v>1122.201</v>
      </c>
      <c r="K28" s="55">
        <v>1327.7239999999999</v>
      </c>
      <c r="L28" s="55">
        <v>1505.932</v>
      </c>
      <c r="M28" s="55">
        <v>1762.7069999999999</v>
      </c>
      <c r="N28" s="55">
        <v>2038.364</v>
      </c>
      <c r="O28" s="57">
        <v>2275.3980000000001</v>
      </c>
      <c r="P28" s="57">
        <v>2356.2250000000004</v>
      </c>
      <c r="Q28" s="57">
        <v>2499.3732681200013</v>
      </c>
      <c r="R28" s="57">
        <v>1913.2971078999999</v>
      </c>
      <c r="S28" s="55">
        <v>2062.1890665900005</v>
      </c>
      <c r="T28" s="55">
        <v>2108.5064584399975</v>
      </c>
      <c r="U28" s="55">
        <v>2146.4279873299993</v>
      </c>
      <c r="V28" s="55">
        <v>2297.49303577</v>
      </c>
      <c r="W28" s="57"/>
      <c r="X28" s="51"/>
      <c r="Y28" s="51"/>
      <c r="Z28" s="57"/>
      <c r="AA28" s="57"/>
    </row>
    <row r="29" spans="1:27" ht="15" customHeight="1">
      <c r="B29" s="52" t="s">
        <v>320</v>
      </c>
      <c r="D29" s="53">
        <v>434.68267768999999</v>
      </c>
      <c r="E29" s="53">
        <v>520.37253668000005</v>
      </c>
      <c r="F29" s="53">
        <v>624.51900000000001</v>
      </c>
      <c r="G29" s="53">
        <v>648.721</v>
      </c>
      <c r="H29" s="53">
        <v>772.00594688000001</v>
      </c>
      <c r="I29" s="57">
        <v>761.93700000000001</v>
      </c>
      <c r="J29" s="55">
        <v>772.87</v>
      </c>
      <c r="K29" s="55">
        <v>945.45299999999997</v>
      </c>
      <c r="L29" s="55">
        <v>971.65100000000007</v>
      </c>
      <c r="M29" s="55">
        <v>1148.2349999999999</v>
      </c>
      <c r="N29" s="55">
        <v>1365.3799999999999</v>
      </c>
      <c r="O29" s="57">
        <v>1581.6210000000001</v>
      </c>
      <c r="P29" s="57">
        <v>1624.2530000000002</v>
      </c>
      <c r="Q29" s="57">
        <v>1870.6484748799996</v>
      </c>
      <c r="R29" s="57">
        <v>1900.22929286</v>
      </c>
      <c r="S29" s="55">
        <v>2165.0624332699995</v>
      </c>
      <c r="T29" s="55">
        <v>2504.8041124799984</v>
      </c>
      <c r="U29" s="55">
        <v>2928.2757826700017</v>
      </c>
      <c r="V29" s="55">
        <v>3436.1873933688998</v>
      </c>
      <c r="W29" s="57"/>
      <c r="X29" s="51"/>
      <c r="Y29" s="51"/>
      <c r="Z29" s="57"/>
      <c r="AA29" s="57"/>
    </row>
    <row r="30" spans="1:27" ht="15" customHeight="1">
      <c r="B30" s="52" t="s">
        <v>445</v>
      </c>
      <c r="D30" s="53"/>
      <c r="E30" s="53"/>
      <c r="F30" s="53"/>
      <c r="G30" s="53"/>
      <c r="H30" s="53"/>
      <c r="I30" s="53"/>
      <c r="J30" s="53"/>
      <c r="K30" s="53"/>
      <c r="L30" s="53"/>
      <c r="M30" s="53">
        <v>520.60900000000004</v>
      </c>
      <c r="N30" s="53">
        <v>559.28600000000006</v>
      </c>
      <c r="O30" s="57">
        <v>617.01800000000014</v>
      </c>
      <c r="P30" s="57">
        <v>702.18299999999999</v>
      </c>
      <c r="Q30" s="57">
        <v>-97.184661020000007</v>
      </c>
      <c r="R30" s="57">
        <v>304.75459595000001</v>
      </c>
      <c r="S30" s="55">
        <v>0</v>
      </c>
      <c r="T30" s="55">
        <v>0</v>
      </c>
      <c r="U30" s="55">
        <v>0</v>
      </c>
      <c r="V30" s="55">
        <v>0</v>
      </c>
      <c r="W30" s="57"/>
      <c r="X30" s="51"/>
      <c r="Y30" s="51"/>
      <c r="Z30" s="57"/>
      <c r="AA30" s="57"/>
    </row>
    <row r="31" spans="1:27" ht="15" customHeight="1">
      <c r="B31" s="52" t="s">
        <v>394</v>
      </c>
      <c r="D31" s="53">
        <v>245.04140315000001</v>
      </c>
      <c r="E31" s="53">
        <v>295.21789074999998</v>
      </c>
      <c r="F31" s="53">
        <v>337.27800000000002</v>
      </c>
      <c r="G31" s="53">
        <v>301.63099999999997</v>
      </c>
      <c r="H31" s="53">
        <v>274.63477373000001</v>
      </c>
      <c r="I31" s="57">
        <v>290.21699999999998</v>
      </c>
      <c r="J31" s="57">
        <v>291.44399999999996</v>
      </c>
      <c r="K31" s="57">
        <v>359.47</v>
      </c>
      <c r="L31" s="57">
        <v>380.291</v>
      </c>
      <c r="M31" s="57">
        <v>440.82400000000001</v>
      </c>
      <c r="N31" s="57">
        <v>526.81600000000003</v>
      </c>
      <c r="O31" s="57">
        <v>762.69500000000005</v>
      </c>
      <c r="P31" s="57">
        <v>936.00799999999992</v>
      </c>
      <c r="Q31" s="57">
        <v>1000.27545114</v>
      </c>
      <c r="R31" s="57">
        <v>1018.5173177400004</v>
      </c>
      <c r="S31" s="55">
        <v>1117.9200472500013</v>
      </c>
      <c r="T31" s="55">
        <v>1261.7231815499993</v>
      </c>
      <c r="U31" s="55">
        <v>1448.7140605799993</v>
      </c>
      <c r="V31" s="55">
        <v>1653.3750678499996</v>
      </c>
      <c r="W31" s="57"/>
      <c r="X31" s="51"/>
      <c r="Y31" s="51"/>
      <c r="Z31" s="57"/>
      <c r="AA31" s="57"/>
    </row>
    <row r="32" spans="1:27" ht="15" customHeight="1">
      <c r="B32" s="52" t="s">
        <v>311</v>
      </c>
      <c r="D32" s="53">
        <v>0</v>
      </c>
      <c r="E32" s="53">
        <v>0</v>
      </c>
      <c r="F32" s="53">
        <v>0</v>
      </c>
      <c r="G32" s="53">
        <v>163.69999999999999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/>
      <c r="X32" s="51"/>
      <c r="Y32" s="51"/>
      <c r="Z32" s="57"/>
      <c r="AA32" s="57"/>
    </row>
    <row r="33" spans="1:27" ht="15" customHeight="1">
      <c r="B33" s="52" t="s">
        <v>322</v>
      </c>
      <c r="D33" s="53">
        <v>275.23015423999999</v>
      </c>
      <c r="E33" s="53">
        <v>283.26626618</v>
      </c>
      <c r="F33" s="53">
        <v>264.80700000000002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/>
      <c r="X33" s="51"/>
      <c r="Y33" s="51"/>
      <c r="Z33" s="57"/>
      <c r="AA33" s="57"/>
    </row>
    <row r="34" spans="1:27" ht="15" customHeight="1">
      <c r="B34" s="52" t="s">
        <v>377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>
        <v>380.67491158999997</v>
      </c>
      <c r="R34" s="57">
        <v>412.99918663</v>
      </c>
      <c r="S34" s="55">
        <v>514.82402386999968</v>
      </c>
      <c r="T34" s="55">
        <v>539.00730633000057</v>
      </c>
      <c r="U34" s="55">
        <v>846.65545133000012</v>
      </c>
      <c r="V34" s="55">
        <v>783.50576370000022</v>
      </c>
      <c r="W34" s="57"/>
      <c r="X34" s="51"/>
      <c r="Y34" s="51"/>
      <c r="Z34" s="57"/>
      <c r="AA34" s="57"/>
    </row>
    <row r="35" spans="1:27" ht="15" customHeight="1">
      <c r="B35" s="52" t="s">
        <v>414</v>
      </c>
      <c r="D35" s="53"/>
      <c r="E35" s="53"/>
      <c r="F35" s="53">
        <v>1303.3976955399999</v>
      </c>
      <c r="G35" s="53">
        <v>1438.64885093</v>
      </c>
      <c r="H35" s="53">
        <v>1800.0213088199998</v>
      </c>
      <c r="I35" s="53">
        <v>1940.6686129999</v>
      </c>
      <c r="J35" s="53">
        <v>2034.8717152099</v>
      </c>
      <c r="K35" s="53">
        <v>2546.5038125198998</v>
      </c>
      <c r="L35" s="53">
        <v>3099.06525164</v>
      </c>
      <c r="M35" s="53">
        <v>3526.3825099699998</v>
      </c>
      <c r="N35" s="53">
        <v>3847.4688312199996</v>
      </c>
      <c r="O35" s="53">
        <v>4167.9216589999996</v>
      </c>
      <c r="P35" s="53">
        <v>4405.91973805</v>
      </c>
      <c r="Q35" s="57">
        <v>4764.9769780599991</v>
      </c>
      <c r="R35" s="57">
        <v>4993.0043573399989</v>
      </c>
      <c r="S35" s="55">
        <v>5259.1330074899988</v>
      </c>
      <c r="T35" s="55">
        <v>5556.9462000699987</v>
      </c>
      <c r="U35" s="55">
        <v>5783.2806191900017</v>
      </c>
      <c r="V35" s="55">
        <v>5944.1086660800001</v>
      </c>
      <c r="W35" s="57"/>
      <c r="X35" s="51"/>
      <c r="Y35" s="51"/>
      <c r="Z35" s="57"/>
      <c r="AA35" s="57"/>
    </row>
    <row r="36" spans="1:27" ht="15" customHeight="1">
      <c r="D36" s="53"/>
      <c r="E36" s="53"/>
      <c r="F36" s="53"/>
      <c r="G36" s="53"/>
      <c r="H36" s="53"/>
      <c r="I36" s="57"/>
      <c r="J36" s="57"/>
      <c r="K36" s="57"/>
      <c r="L36" s="57"/>
      <c r="M36" s="57"/>
      <c r="N36" s="57"/>
      <c r="O36" s="57"/>
      <c r="P36" s="57"/>
      <c r="R36" s="57"/>
      <c r="S36" s="57"/>
      <c r="T36" s="57"/>
      <c r="U36" s="57"/>
      <c r="V36" s="57"/>
      <c r="W36" s="57"/>
      <c r="X36" s="51"/>
      <c r="Y36" s="51"/>
      <c r="Z36" s="57"/>
      <c r="AA36" s="57"/>
    </row>
    <row r="37" spans="1:27" s="50" customFormat="1" ht="15" customHeight="1">
      <c r="A37" s="66"/>
      <c r="B37" s="293" t="s">
        <v>342</v>
      </c>
      <c r="C37" s="293"/>
      <c r="D37" s="51">
        <v>298.23109584999997</v>
      </c>
      <c r="E37" s="51">
        <v>533.18995770000004</v>
      </c>
      <c r="F37" s="51">
        <v>593.20000000000005</v>
      </c>
      <c r="G37" s="51">
        <v>200.011</v>
      </c>
      <c r="H37" s="51">
        <v>186.88325591</v>
      </c>
      <c r="I37" s="51">
        <v>331.68099999999998</v>
      </c>
      <c r="J37" s="51">
        <v>287.536</v>
      </c>
      <c r="K37" s="51">
        <v>392.67399999999998</v>
      </c>
      <c r="L37" s="51">
        <v>575.01499999999999</v>
      </c>
      <c r="M37" s="51">
        <v>701.09999999999991</v>
      </c>
      <c r="N37" s="51">
        <v>1368.6780000000001</v>
      </c>
      <c r="O37" s="51">
        <v>1642.0639999999999</v>
      </c>
      <c r="P37" s="51">
        <v>1275.7429999999999</v>
      </c>
      <c r="Q37" s="51">
        <v>1197.8282469799992</v>
      </c>
      <c r="R37" s="51">
        <v>1243.2370721800007</v>
      </c>
      <c r="S37" s="51">
        <v>971.39006135999989</v>
      </c>
      <c r="T37" s="51">
        <v>1087.7383916600008</v>
      </c>
      <c r="U37" s="51">
        <f>+SUM(U38:U43)</f>
        <v>1220.9680666600004</v>
      </c>
      <c r="V37" s="51">
        <f>+SUM(V38:V43)</f>
        <v>1411.4787217700002</v>
      </c>
      <c r="W37" s="57"/>
      <c r="X37" s="51"/>
      <c r="Y37" s="51"/>
      <c r="Z37" s="51"/>
      <c r="AA37" s="51"/>
    </row>
    <row r="38" spans="1:27" ht="15" customHeight="1">
      <c r="B38" s="52" t="s">
        <v>162</v>
      </c>
      <c r="D38" s="53">
        <v>69.710537990000006</v>
      </c>
      <c r="E38" s="53">
        <v>71.034770800000004</v>
      </c>
      <c r="F38" s="53">
        <v>56.67</v>
      </c>
      <c r="G38" s="53">
        <v>63.762</v>
      </c>
      <c r="H38" s="53">
        <v>72.83699584</v>
      </c>
      <c r="I38" s="57">
        <v>73.063000000000002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/>
      <c r="X38" s="51"/>
      <c r="Y38" s="51"/>
      <c r="Z38" s="57"/>
      <c r="AA38" s="57"/>
    </row>
    <row r="39" spans="1:27" ht="15" customHeight="1">
      <c r="B39" s="52" t="s">
        <v>163</v>
      </c>
      <c r="D39" s="53">
        <v>228.52055786</v>
      </c>
      <c r="E39" s="53">
        <v>280.89000898</v>
      </c>
      <c r="F39" s="53">
        <v>333.61099999999999</v>
      </c>
      <c r="G39" s="53">
        <v>0</v>
      </c>
      <c r="H39" s="53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/>
      <c r="X39" s="51"/>
      <c r="Y39" s="51"/>
      <c r="Z39" s="57"/>
      <c r="AA39" s="57"/>
    </row>
    <row r="40" spans="1:27" ht="16.149999999999999" customHeight="1">
      <c r="B40" s="52" t="s">
        <v>164</v>
      </c>
      <c r="D40" s="53">
        <v>0</v>
      </c>
      <c r="E40" s="53">
        <v>181.26517792000001</v>
      </c>
      <c r="F40" s="53">
        <v>202.91900000000001</v>
      </c>
      <c r="G40" s="53">
        <v>136.249</v>
      </c>
      <c r="H40" s="53">
        <v>114.04626006999999</v>
      </c>
      <c r="I40" s="57">
        <v>158.709</v>
      </c>
      <c r="J40" s="57">
        <v>183.84800000000001</v>
      </c>
      <c r="K40" s="57">
        <v>216.98500000000001</v>
      </c>
      <c r="L40" s="57">
        <v>253.40300000000002</v>
      </c>
      <c r="M40" s="57">
        <v>301.37399999999997</v>
      </c>
      <c r="N40" s="57">
        <v>364.08300000000003</v>
      </c>
      <c r="O40" s="57">
        <v>506.37200000000001</v>
      </c>
      <c r="P40" s="57">
        <v>443.27199999999993</v>
      </c>
      <c r="Q40" s="57">
        <v>356.26114714999977</v>
      </c>
      <c r="R40" s="57">
        <v>299.49486624000025</v>
      </c>
      <c r="S40" s="136">
        <v>323.80627200999999</v>
      </c>
      <c r="T40" s="136">
        <v>376.7461942200004</v>
      </c>
      <c r="U40" s="136">
        <v>432.20122642999985</v>
      </c>
      <c r="V40" s="136">
        <v>473.10817691999995</v>
      </c>
      <c r="W40" s="57"/>
      <c r="X40" s="51"/>
      <c r="Y40" s="51"/>
      <c r="Z40" s="57"/>
      <c r="AA40" s="57"/>
    </row>
    <row r="41" spans="1:27" ht="15" customHeight="1">
      <c r="B41" s="59" t="s">
        <v>451</v>
      </c>
      <c r="D41" s="155">
        <v>0</v>
      </c>
      <c r="E41" s="155">
        <v>0</v>
      </c>
      <c r="F41" s="155">
        <v>0</v>
      </c>
      <c r="G41" s="155">
        <v>0</v>
      </c>
      <c r="H41" s="53">
        <v>0</v>
      </c>
      <c r="I41" s="155">
        <v>99.909000000000006</v>
      </c>
      <c r="J41" s="155">
        <v>103.688</v>
      </c>
      <c r="K41" s="155">
        <v>175.68899999999999</v>
      </c>
      <c r="L41" s="155">
        <v>186.714</v>
      </c>
      <c r="M41" s="155">
        <v>226.476</v>
      </c>
      <c r="N41" s="155">
        <v>241.79599999999999</v>
      </c>
      <c r="O41" s="57">
        <v>316.721</v>
      </c>
      <c r="P41" s="57">
        <v>193.41400000000002</v>
      </c>
      <c r="Q41" s="57">
        <v>95.595682519999798</v>
      </c>
      <c r="R41" s="57">
        <v>88.423502050000124</v>
      </c>
      <c r="S41" s="55">
        <v>0</v>
      </c>
      <c r="T41" s="55">
        <v>0</v>
      </c>
      <c r="U41" s="55">
        <v>0</v>
      </c>
      <c r="V41" s="55">
        <v>0</v>
      </c>
      <c r="W41" s="57"/>
      <c r="X41" s="51"/>
      <c r="Y41" s="51"/>
      <c r="Z41" s="57"/>
      <c r="AA41" s="57"/>
    </row>
    <row r="42" spans="1:27" ht="15" customHeight="1">
      <c r="B42" s="59" t="s">
        <v>452</v>
      </c>
      <c r="D42" s="155">
        <v>0</v>
      </c>
      <c r="E42" s="155">
        <v>0</v>
      </c>
      <c r="F42" s="155">
        <v>0</v>
      </c>
      <c r="G42" s="155">
        <v>0</v>
      </c>
      <c r="H42" s="53">
        <v>0</v>
      </c>
      <c r="I42" s="53">
        <v>0</v>
      </c>
      <c r="J42" s="53">
        <v>0</v>
      </c>
      <c r="K42" s="53">
        <v>0</v>
      </c>
      <c r="L42" s="54">
        <v>134.898</v>
      </c>
      <c r="M42" s="54">
        <v>173.25</v>
      </c>
      <c r="N42" s="54">
        <v>295.54600000000005</v>
      </c>
      <c r="O42" s="57">
        <v>300.8</v>
      </c>
      <c r="P42" s="57">
        <v>185.90000000000003</v>
      </c>
      <c r="Q42" s="57">
        <v>274.99715275000023</v>
      </c>
      <c r="R42" s="57">
        <v>274.09541551999968</v>
      </c>
      <c r="S42" s="55">
        <v>0</v>
      </c>
      <c r="T42" s="55">
        <v>0</v>
      </c>
      <c r="U42" s="55">
        <v>0</v>
      </c>
      <c r="V42" s="55">
        <v>0</v>
      </c>
      <c r="W42" s="57"/>
      <c r="X42" s="51"/>
      <c r="Y42" s="51"/>
      <c r="Z42" s="57"/>
      <c r="AA42" s="57"/>
    </row>
    <row r="43" spans="1:27" ht="15" customHeight="1">
      <c r="B43" s="59" t="s">
        <v>323</v>
      </c>
      <c r="D43" s="155">
        <v>0</v>
      </c>
      <c r="E43" s="155">
        <v>0</v>
      </c>
      <c r="F43" s="155">
        <v>0</v>
      </c>
      <c r="G43" s="155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4">
        <v>467.25299999999999</v>
      </c>
      <c r="O43" s="57">
        <v>518.17099999999994</v>
      </c>
      <c r="P43" s="57">
        <v>453.15699999999998</v>
      </c>
      <c r="Q43" s="57">
        <v>470.97426455999937</v>
      </c>
      <c r="R43" s="57">
        <v>581.22328837000055</v>
      </c>
      <c r="S43" s="55">
        <v>647.58378934999996</v>
      </c>
      <c r="T43" s="55">
        <v>710.9921974400005</v>
      </c>
      <c r="U43" s="55">
        <v>788.76684023000053</v>
      </c>
      <c r="V43" s="55">
        <v>938.37054485000021</v>
      </c>
      <c r="W43" s="57"/>
      <c r="X43" s="51"/>
      <c r="Y43" s="51"/>
      <c r="Z43" s="57"/>
      <c r="AA43" s="57"/>
    </row>
    <row r="44" spans="1:27" ht="9" customHeight="1" thickBot="1">
      <c r="B44" s="156"/>
      <c r="C44" s="156"/>
      <c r="D44" s="157"/>
      <c r="E44" s="157"/>
      <c r="F44" s="157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57"/>
      <c r="X44" s="57"/>
      <c r="Y44" s="57"/>
      <c r="Z44" s="57"/>
      <c r="AA44" s="57"/>
    </row>
    <row r="45" spans="1:27" ht="6" customHeight="1">
      <c r="B45" s="45"/>
      <c r="C45" s="45"/>
      <c r="D45" s="155"/>
      <c r="E45" s="155"/>
      <c r="F45" s="155"/>
      <c r="G45" s="15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X45" s="57"/>
      <c r="Y45" s="57"/>
      <c r="Z45" s="57"/>
      <c r="AA45" s="57"/>
    </row>
    <row r="46" spans="1:27" ht="16.149999999999999" customHeight="1">
      <c r="B46" s="251" t="s">
        <v>137</v>
      </c>
      <c r="C46" s="62" t="s">
        <v>301</v>
      </c>
      <c r="D46" s="62"/>
      <c r="E46" s="159"/>
      <c r="F46" s="159"/>
      <c r="G46" s="159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57"/>
      <c r="T46" s="57"/>
      <c r="U46" s="57"/>
      <c r="V46" s="57"/>
      <c r="W46" s="51"/>
      <c r="X46" s="57"/>
      <c r="Y46" s="57"/>
      <c r="Z46" s="57"/>
      <c r="AA46" s="57"/>
    </row>
    <row r="47" spans="1:27" ht="16.149999999999999" customHeight="1">
      <c r="B47" s="251" t="s">
        <v>134</v>
      </c>
      <c r="C47" s="62" t="s">
        <v>443</v>
      </c>
      <c r="D47" s="62"/>
      <c r="E47" s="159"/>
      <c r="F47" s="159"/>
      <c r="G47" s="159"/>
      <c r="H47" s="160"/>
      <c r="I47" s="160"/>
      <c r="J47" s="160"/>
      <c r="K47" s="160"/>
      <c r="L47" s="160"/>
      <c r="M47" s="160"/>
      <c r="N47" s="160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pans="1:27" ht="28.5" customHeight="1">
      <c r="B48" s="251" t="s">
        <v>80</v>
      </c>
      <c r="C48" s="288" t="s">
        <v>264</v>
      </c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92"/>
      <c r="P48" s="292"/>
      <c r="Q48" s="292"/>
      <c r="R48" s="253"/>
      <c r="S48" s="57"/>
      <c r="T48" s="57"/>
      <c r="U48" s="57"/>
      <c r="V48" s="57"/>
      <c r="W48" s="57"/>
      <c r="X48" s="57"/>
      <c r="Y48" s="57"/>
      <c r="Z48" s="57"/>
      <c r="AA48" s="57"/>
    </row>
    <row r="49" spans="2:28" ht="16.350000000000001" customHeight="1">
      <c r="B49" s="251" t="s">
        <v>136</v>
      </c>
      <c r="C49" s="288" t="s">
        <v>265</v>
      </c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92"/>
      <c r="P49" s="57"/>
      <c r="Q49" s="57"/>
      <c r="R49" s="57"/>
      <c r="S49" s="57"/>
      <c r="T49" s="57"/>
      <c r="U49" s="55"/>
      <c r="V49" s="55"/>
      <c r="W49" s="57"/>
      <c r="X49" s="57"/>
      <c r="Y49" s="57"/>
      <c r="Z49" s="57"/>
      <c r="AA49" s="57"/>
    </row>
    <row r="50" spans="2:28" ht="16.350000000000001" customHeight="1">
      <c r="B50" s="251" t="s">
        <v>140</v>
      </c>
      <c r="C50" s="62" t="s">
        <v>429</v>
      </c>
      <c r="D50" s="62"/>
      <c r="E50" s="159"/>
      <c r="F50" s="159"/>
      <c r="G50" s="159"/>
      <c r="H50" s="160"/>
      <c r="I50" s="160"/>
      <c r="J50" s="160"/>
      <c r="K50" s="160"/>
      <c r="L50" s="160"/>
      <c r="M50" s="160"/>
      <c r="N50" s="160"/>
      <c r="O50" s="57"/>
      <c r="P50" s="57"/>
      <c r="Q50" s="57"/>
      <c r="R50" s="57"/>
      <c r="S50" s="57"/>
      <c r="T50" s="57"/>
      <c r="W50" s="57"/>
      <c r="X50" s="57"/>
      <c r="Y50" s="57"/>
      <c r="Z50" s="57"/>
      <c r="AA50" s="57"/>
    </row>
    <row r="51" spans="2:28" ht="16.350000000000001" customHeight="1">
      <c r="B51" s="251" t="s">
        <v>141</v>
      </c>
      <c r="C51" s="62" t="s">
        <v>428</v>
      </c>
      <c r="D51" s="62"/>
      <c r="E51" s="159"/>
      <c r="F51" s="159"/>
      <c r="G51" s="159"/>
      <c r="H51" s="160"/>
      <c r="I51" s="160"/>
      <c r="J51" s="160"/>
      <c r="K51" s="160"/>
      <c r="L51" s="160"/>
      <c r="M51" s="160"/>
      <c r="N51" s="160"/>
      <c r="O51" s="57"/>
      <c r="P51" s="57"/>
      <c r="Q51" s="57"/>
      <c r="R51" s="57"/>
      <c r="S51" s="57"/>
      <c r="T51" s="57"/>
      <c r="U51" s="55"/>
      <c r="V51" s="55"/>
      <c r="W51" s="57"/>
      <c r="X51" s="57"/>
      <c r="Y51" s="57"/>
      <c r="Z51" s="57"/>
      <c r="AA51" s="57"/>
    </row>
    <row r="52" spans="2:28" ht="16.350000000000001" customHeight="1">
      <c r="B52" s="251" t="s">
        <v>373</v>
      </c>
      <c r="C52" s="62" t="s">
        <v>430</v>
      </c>
      <c r="D52" s="62"/>
      <c r="E52" s="178"/>
      <c r="F52" s="159"/>
      <c r="G52" s="160"/>
      <c r="H52" s="160"/>
      <c r="I52" s="160"/>
      <c r="K52" s="160"/>
      <c r="L52" s="160"/>
      <c r="M52" s="160"/>
      <c r="N52" s="160"/>
      <c r="O52" s="57"/>
      <c r="P52" s="57"/>
      <c r="Q52" s="57"/>
      <c r="R52" s="57"/>
      <c r="S52" s="57"/>
      <c r="T52" s="57"/>
      <c r="U52" s="55"/>
      <c r="V52" s="55"/>
      <c r="W52" s="57"/>
      <c r="X52" s="57"/>
      <c r="Y52" s="57"/>
      <c r="Z52" s="57"/>
      <c r="AA52" s="57"/>
    </row>
    <row r="53" spans="2:28" ht="16.350000000000001" customHeight="1">
      <c r="B53" s="251" t="s">
        <v>375</v>
      </c>
      <c r="C53" s="62" t="s">
        <v>441</v>
      </c>
      <c r="D53" s="62"/>
      <c r="E53" s="178"/>
      <c r="F53" s="159"/>
      <c r="G53" s="160"/>
      <c r="H53" s="160"/>
      <c r="I53" s="160"/>
      <c r="K53" s="160"/>
      <c r="L53" s="160"/>
      <c r="M53" s="160"/>
      <c r="N53" s="160"/>
      <c r="O53" s="57"/>
      <c r="P53" s="57"/>
      <c r="Q53" s="57"/>
      <c r="R53" s="57"/>
      <c r="S53" s="57"/>
      <c r="T53" s="57"/>
      <c r="U53" s="55"/>
      <c r="V53" s="55"/>
      <c r="W53" s="57"/>
      <c r="X53" s="57"/>
      <c r="Y53" s="57"/>
      <c r="Z53" s="57"/>
      <c r="AA53" s="57"/>
    </row>
    <row r="54" spans="2:28" ht="16.350000000000001" customHeight="1">
      <c r="B54" s="251" t="s">
        <v>418</v>
      </c>
      <c r="C54" s="62" t="s">
        <v>447</v>
      </c>
      <c r="D54" s="62"/>
      <c r="E54" s="63"/>
      <c r="F54" s="63"/>
      <c r="G54" s="160"/>
      <c r="H54" s="160"/>
      <c r="I54" s="160"/>
      <c r="K54" s="160"/>
      <c r="L54" s="160"/>
      <c r="M54" s="160"/>
      <c r="N54" s="160"/>
      <c r="O54" s="57"/>
      <c r="P54" s="57"/>
      <c r="Q54" s="57"/>
      <c r="R54" s="57"/>
      <c r="S54" s="57"/>
      <c r="T54" s="57"/>
      <c r="U54" s="55"/>
      <c r="V54" s="55"/>
      <c r="W54" s="57"/>
      <c r="X54" s="57"/>
      <c r="Y54" s="57"/>
      <c r="Z54" s="57"/>
      <c r="AA54" s="57"/>
    </row>
    <row r="55" spans="2:28" ht="16.350000000000001" customHeight="1">
      <c r="B55" s="251" t="s">
        <v>449</v>
      </c>
      <c r="C55" s="62" t="s">
        <v>454</v>
      </c>
      <c r="D55" s="62"/>
      <c r="E55" s="63"/>
      <c r="F55" s="63"/>
      <c r="G55" s="160"/>
      <c r="H55" s="160"/>
      <c r="I55" s="160"/>
      <c r="K55" s="160"/>
      <c r="L55" s="160"/>
      <c r="M55" s="160"/>
      <c r="N55" s="160"/>
      <c r="O55" s="57"/>
      <c r="P55" s="57"/>
      <c r="Q55" s="57"/>
      <c r="R55" s="57"/>
      <c r="S55" s="57"/>
      <c r="T55" s="57"/>
      <c r="U55" s="55"/>
      <c r="V55" s="55"/>
      <c r="W55" s="57"/>
      <c r="X55" s="57"/>
      <c r="Y55" s="57"/>
      <c r="Z55" s="57"/>
      <c r="AA55" s="57"/>
    </row>
    <row r="56" spans="2:28" ht="16.149999999999999" customHeight="1">
      <c r="B56" s="62" t="s">
        <v>183</v>
      </c>
      <c r="C56" s="62" t="s">
        <v>406</v>
      </c>
      <c r="D56" s="62"/>
      <c r="E56" s="159"/>
      <c r="F56" s="159"/>
      <c r="G56" s="159"/>
      <c r="H56" s="160"/>
      <c r="I56" s="160"/>
      <c r="J56" s="160"/>
      <c r="K56" s="160"/>
      <c r="L56" s="160"/>
      <c r="M56" s="160"/>
      <c r="N56" s="160"/>
      <c r="O56" s="57"/>
      <c r="P56" s="57"/>
      <c r="Q56" s="57"/>
      <c r="R56" s="57"/>
      <c r="S56" s="57"/>
      <c r="T56" s="57"/>
      <c r="U56" s="55"/>
      <c r="V56" s="55"/>
      <c r="W56" s="57"/>
      <c r="X56" s="57"/>
      <c r="Y56" s="57"/>
      <c r="Z56" s="57"/>
      <c r="AA56" s="57"/>
    </row>
    <row r="57" spans="2:28" ht="12.95" customHeight="1">
      <c r="B57" s="62"/>
      <c r="C57" s="62"/>
      <c r="D57" s="62"/>
      <c r="E57" s="159"/>
      <c r="F57" s="159"/>
      <c r="G57" s="159"/>
      <c r="H57" s="160"/>
      <c r="I57" s="160"/>
      <c r="J57" s="160"/>
      <c r="K57" s="160"/>
      <c r="L57" s="160"/>
      <c r="M57" s="160"/>
      <c r="N57" s="160"/>
      <c r="O57" s="57"/>
      <c r="P57" s="57"/>
      <c r="Q57" s="57"/>
      <c r="R57" s="57"/>
      <c r="S57" s="57"/>
      <c r="T57" s="57"/>
      <c r="U57" s="55"/>
      <c r="V57" s="55"/>
      <c r="W57" s="57"/>
      <c r="X57" s="57"/>
      <c r="Y57" s="57"/>
      <c r="Z57" s="57"/>
      <c r="AA57" s="57"/>
    </row>
    <row r="58" spans="2:28" s="66" customFormat="1" ht="12.95" customHeight="1">
      <c r="B58" s="111"/>
      <c r="C58" s="111"/>
      <c r="D58" s="111"/>
      <c r="E58" s="122"/>
      <c r="F58" s="122"/>
      <c r="G58" s="122"/>
      <c r="H58" s="113"/>
      <c r="I58" s="113"/>
      <c r="J58" s="113"/>
      <c r="K58" s="113"/>
      <c r="L58" s="113"/>
      <c r="M58" s="113"/>
      <c r="N58" s="113"/>
      <c r="O58" s="86"/>
      <c r="P58" s="86"/>
      <c r="Q58" s="86"/>
      <c r="R58" s="86"/>
      <c r="S58" s="86"/>
      <c r="T58" s="86"/>
      <c r="U58" s="55"/>
      <c r="V58" s="55"/>
      <c r="W58" s="86"/>
      <c r="X58" s="86"/>
      <c r="Y58" s="86"/>
      <c r="Z58" s="86"/>
      <c r="AA58" s="86"/>
      <c r="AB58" s="86"/>
    </row>
    <row r="59" spans="2:28" ht="18" customHeight="1">
      <c r="E59" s="155"/>
      <c r="F59" s="155"/>
      <c r="G59" s="155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5"/>
      <c r="V59" s="55"/>
      <c r="W59" s="57"/>
      <c r="X59" s="57"/>
      <c r="Y59" s="57"/>
      <c r="Z59" s="57"/>
      <c r="AA59" s="57"/>
    </row>
    <row r="60" spans="2:28" ht="18" customHeight="1">
      <c r="E60" s="155"/>
      <c r="F60" s="155"/>
      <c r="G60" s="155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5"/>
      <c r="V60" s="55"/>
      <c r="W60" s="57"/>
      <c r="X60" s="57"/>
      <c r="Y60" s="57"/>
      <c r="Z60" s="57"/>
      <c r="AA60" s="57"/>
    </row>
    <row r="61" spans="2:28">
      <c r="E61" s="155"/>
      <c r="F61" s="155"/>
      <c r="G61" s="155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5"/>
      <c r="V61" s="55"/>
      <c r="W61" s="57"/>
      <c r="X61" s="57"/>
      <c r="Y61" s="57"/>
      <c r="Z61" s="57"/>
      <c r="AA61" s="57"/>
    </row>
    <row r="62" spans="2:28">
      <c r="E62" s="155"/>
      <c r="F62" s="155"/>
      <c r="G62" s="15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5"/>
      <c r="V62" s="55"/>
      <c r="W62" s="57"/>
      <c r="X62" s="57"/>
      <c r="Y62" s="57"/>
      <c r="Z62" s="57"/>
      <c r="AA62" s="57"/>
    </row>
    <row r="63" spans="2:28">
      <c r="E63" s="155"/>
      <c r="F63" s="155"/>
      <c r="G63" s="15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5"/>
      <c r="V63" s="55"/>
      <c r="W63" s="57"/>
      <c r="X63" s="57"/>
      <c r="Y63" s="57"/>
      <c r="Z63" s="57"/>
      <c r="AA63" s="57"/>
    </row>
    <row r="64" spans="2:28">
      <c r="E64" s="155"/>
      <c r="F64" s="155"/>
      <c r="G64" s="15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5"/>
      <c r="V64" s="55"/>
      <c r="W64" s="57"/>
      <c r="X64" s="57"/>
      <c r="Y64" s="57"/>
      <c r="Z64" s="57"/>
      <c r="AA64" s="57"/>
    </row>
    <row r="65" spans="5:27">
      <c r="E65" s="155"/>
      <c r="F65" s="155"/>
      <c r="G65" s="15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5"/>
      <c r="V65" s="55"/>
      <c r="W65" s="57"/>
      <c r="X65" s="57"/>
      <c r="Y65" s="57"/>
      <c r="Z65" s="57"/>
      <c r="AA65" s="57"/>
    </row>
    <row r="66" spans="5:27">
      <c r="E66" s="155"/>
      <c r="F66" s="155"/>
      <c r="G66" s="155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5"/>
      <c r="V66" s="55"/>
      <c r="W66" s="57"/>
      <c r="X66" s="57"/>
      <c r="Y66" s="57"/>
      <c r="Z66" s="57"/>
      <c r="AA66" s="57"/>
    </row>
    <row r="67" spans="5:27">
      <c r="E67" s="155"/>
      <c r="F67" s="155"/>
      <c r="G67" s="155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5"/>
      <c r="V67" s="55"/>
      <c r="W67" s="57"/>
      <c r="X67" s="57"/>
      <c r="Y67" s="57"/>
      <c r="Z67" s="57"/>
      <c r="AA67" s="57"/>
    </row>
    <row r="68" spans="5:27">
      <c r="E68" s="155"/>
      <c r="F68" s="155"/>
      <c r="G68" s="155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5"/>
      <c r="V68" s="55"/>
      <c r="W68" s="57"/>
      <c r="X68" s="57"/>
      <c r="Y68" s="57"/>
      <c r="Z68" s="57"/>
      <c r="AA68" s="57"/>
    </row>
    <row r="69" spans="5:27">
      <c r="E69" s="161"/>
      <c r="F69" s="161"/>
      <c r="G69" s="161"/>
      <c r="U69" s="55"/>
      <c r="V69" s="55"/>
    </row>
    <row r="70" spans="5:27">
      <c r="E70" s="161"/>
      <c r="F70" s="161"/>
      <c r="G70" s="161"/>
      <c r="U70" s="55"/>
      <c r="V70" s="55"/>
    </row>
    <row r="71" spans="5:27">
      <c r="E71" s="161"/>
      <c r="F71" s="161"/>
      <c r="G71" s="161"/>
      <c r="U71" s="55"/>
      <c r="V71" s="55"/>
    </row>
    <row r="72" spans="5:27">
      <c r="E72" s="161"/>
      <c r="F72" s="161"/>
      <c r="G72" s="161"/>
      <c r="V72" s="236"/>
    </row>
    <row r="73" spans="5:27">
      <c r="E73" s="161"/>
      <c r="F73" s="161"/>
      <c r="G73" s="161"/>
      <c r="V73" s="236"/>
    </row>
    <row r="74" spans="5:27">
      <c r="E74" s="161"/>
      <c r="F74" s="161"/>
      <c r="G74" s="161"/>
      <c r="V74" s="236"/>
    </row>
    <row r="75" spans="5:27">
      <c r="E75" s="161"/>
      <c r="F75" s="161"/>
      <c r="G75" s="161"/>
      <c r="V75" s="236"/>
    </row>
    <row r="76" spans="5:27">
      <c r="E76" s="161"/>
      <c r="F76" s="161"/>
      <c r="G76" s="161"/>
      <c r="V76" s="236"/>
    </row>
    <row r="77" spans="5:27">
      <c r="E77" s="161"/>
      <c r="F77" s="161"/>
      <c r="G77" s="161"/>
      <c r="V77" s="236"/>
    </row>
    <row r="78" spans="5:27">
      <c r="E78" s="161"/>
      <c r="F78" s="161"/>
      <c r="G78" s="161"/>
      <c r="V78" s="236"/>
    </row>
    <row r="79" spans="5:27">
      <c r="E79" s="161"/>
      <c r="F79" s="161"/>
      <c r="G79" s="161"/>
      <c r="V79" s="236"/>
    </row>
    <row r="80" spans="5:27">
      <c r="E80" s="161"/>
      <c r="F80" s="161"/>
      <c r="G80" s="161"/>
      <c r="V80" s="236"/>
    </row>
    <row r="81" spans="5:7">
      <c r="E81" s="161"/>
      <c r="F81" s="161"/>
      <c r="G81" s="161"/>
    </row>
    <row r="82" spans="5:7">
      <c r="E82" s="161"/>
      <c r="F82" s="161"/>
      <c r="G82" s="161"/>
    </row>
    <row r="83" spans="5:7">
      <c r="E83" s="161"/>
      <c r="F83" s="161"/>
      <c r="G83" s="161"/>
    </row>
    <row r="84" spans="5:7">
      <c r="E84" s="161"/>
      <c r="F84" s="161"/>
      <c r="G84" s="161"/>
    </row>
    <row r="85" spans="5:7">
      <c r="E85" s="161"/>
      <c r="F85" s="161"/>
      <c r="G85" s="161"/>
    </row>
    <row r="86" spans="5:7">
      <c r="E86" s="161"/>
      <c r="F86" s="161"/>
      <c r="G86" s="161"/>
    </row>
    <row r="87" spans="5:7">
      <c r="E87" s="161"/>
      <c r="F87" s="161"/>
      <c r="G87" s="161"/>
    </row>
    <row r="88" spans="5:7">
      <c r="E88" s="161"/>
      <c r="F88" s="161"/>
      <c r="G88" s="161"/>
    </row>
    <row r="89" spans="5:7">
      <c r="E89" s="161"/>
      <c r="F89" s="161"/>
      <c r="G89" s="161"/>
    </row>
    <row r="90" spans="5:7">
      <c r="E90" s="161"/>
      <c r="F90" s="161"/>
      <c r="G90" s="161"/>
    </row>
    <row r="91" spans="5:7">
      <c r="E91" s="161"/>
      <c r="F91" s="161"/>
      <c r="G91" s="161"/>
    </row>
  </sheetData>
  <mergeCells count="4">
    <mergeCell ref="B37:C37"/>
    <mergeCell ref="B12:C12"/>
    <mergeCell ref="C49:O49"/>
    <mergeCell ref="C48:Q48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AB91"/>
  <sheetViews>
    <sheetView topLeftCell="F1" zoomScale="91" zoomScaleNormal="91" zoomScaleSheetLayoutView="98" workbookViewId="0"/>
  </sheetViews>
  <sheetFormatPr baseColWidth="10" defaultColWidth="11.5546875" defaultRowHeight="11.25"/>
  <cols>
    <col min="1" max="1" width="4.77734375" style="66" customWidth="1"/>
    <col min="2" max="2" width="14" style="37" customWidth="1"/>
    <col min="3" max="3" width="65.109375" style="37" customWidth="1"/>
    <col min="4" max="21" width="9" style="37" customWidth="1"/>
    <col min="22" max="22" width="9.609375" style="37" customWidth="1"/>
    <col min="23" max="16384" width="11.5546875" style="37"/>
  </cols>
  <sheetData>
    <row r="1" spans="1:28" s="66" customFormat="1" ht="18" customHeight="1">
      <c r="B1" s="73"/>
      <c r="C1" s="73"/>
      <c r="D1" s="73"/>
      <c r="E1" s="73"/>
      <c r="F1" s="73"/>
      <c r="G1" s="73"/>
    </row>
    <row r="2" spans="1:28" s="66" customFormat="1" ht="18" customHeight="1">
      <c r="B2" s="73"/>
      <c r="C2" s="73"/>
      <c r="D2" s="73"/>
      <c r="E2" s="73"/>
      <c r="F2" s="73"/>
      <c r="G2" s="73"/>
    </row>
    <row r="3" spans="1:28" s="66" customFormat="1" ht="18" customHeight="1">
      <c r="B3" s="73"/>
      <c r="C3" s="73"/>
      <c r="D3" s="73"/>
      <c r="E3" s="73"/>
      <c r="F3" s="73"/>
      <c r="G3" s="73"/>
    </row>
    <row r="4" spans="1:28" ht="18" customHeight="1">
      <c r="B4" s="65" t="s">
        <v>360</v>
      </c>
      <c r="C4" s="36"/>
      <c r="D4" s="36"/>
    </row>
    <row r="5" spans="1:28" ht="18" customHeight="1">
      <c r="B5" s="67" t="s">
        <v>359</v>
      </c>
      <c r="C5" s="38"/>
      <c r="D5" s="38"/>
    </row>
    <row r="6" spans="1:28" ht="15.95" customHeight="1">
      <c r="B6" s="295" t="s">
        <v>358</v>
      </c>
      <c r="C6" s="295"/>
      <c r="D6" s="114"/>
    </row>
    <row r="7" spans="1:28" ht="9.9499999999999993" customHeight="1" thickBot="1">
      <c r="B7" s="40"/>
      <c r="C7" s="40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</row>
    <row r="8" spans="1:28" s="45" customFormat="1" ht="30" customHeight="1" thickBot="1">
      <c r="A8" s="72"/>
      <c r="B8" s="41" t="s">
        <v>324</v>
      </c>
      <c r="C8" s="153"/>
      <c r="D8" s="44">
        <v>2006</v>
      </c>
      <c r="E8" s="44">
        <v>2007</v>
      </c>
      <c r="F8" s="44">
        <v>2008</v>
      </c>
      <c r="G8" s="44">
        <v>2009</v>
      </c>
      <c r="H8" s="44">
        <v>2010</v>
      </c>
      <c r="I8" s="44">
        <v>2011</v>
      </c>
      <c r="J8" s="44">
        <v>2012</v>
      </c>
      <c r="K8" s="44">
        <v>2013</v>
      </c>
      <c r="L8" s="44">
        <v>2014</v>
      </c>
      <c r="M8" s="44">
        <v>2015</v>
      </c>
      <c r="N8" s="44">
        <v>2016</v>
      </c>
      <c r="O8" s="44">
        <v>2017</v>
      </c>
      <c r="P8" s="44">
        <v>2018</v>
      </c>
      <c r="Q8" s="44">
        <v>2019</v>
      </c>
      <c r="R8" s="44">
        <v>2020</v>
      </c>
      <c r="S8" s="44">
        <v>2021</v>
      </c>
      <c r="T8" s="44">
        <v>2022</v>
      </c>
      <c r="U8" s="44">
        <v>2023</v>
      </c>
      <c r="V8" s="44">
        <v>2024</v>
      </c>
    </row>
    <row r="9" spans="1:28" s="45" customFormat="1" ht="15" customHeight="1">
      <c r="A9" s="66"/>
      <c r="B9" s="50"/>
      <c r="C9" s="50"/>
      <c r="D9" s="47"/>
      <c r="E9" s="47"/>
      <c r="F9" s="47"/>
      <c r="G9" s="47"/>
      <c r="H9" s="47"/>
      <c r="R9" s="249"/>
    </row>
    <row r="10" spans="1:28" s="50" customFormat="1" ht="15" customHeight="1">
      <c r="A10" s="72"/>
      <c r="B10" s="294" t="s">
        <v>325</v>
      </c>
      <c r="C10" s="294"/>
      <c r="D10" s="242">
        <v>1207.8513851399998</v>
      </c>
      <c r="E10" s="242">
        <v>1317.51935196</v>
      </c>
      <c r="F10" s="242">
        <v>1392.0945483</v>
      </c>
      <c r="G10" s="242">
        <v>503.11899475000001</v>
      </c>
      <c r="H10" s="242">
        <v>988.85057692999999</v>
      </c>
      <c r="I10" s="242">
        <v>1823.4610912998999</v>
      </c>
      <c r="J10" s="242">
        <v>2445.8364732699006</v>
      </c>
      <c r="K10" s="242">
        <v>3024.4441716599003</v>
      </c>
      <c r="L10" s="242">
        <v>3480.1278489399997</v>
      </c>
      <c r="M10" s="242">
        <v>4080.1658796000002</v>
      </c>
      <c r="N10" s="242">
        <v>5190.4029741000013</v>
      </c>
      <c r="O10" s="242">
        <v>5565.4631436300006</v>
      </c>
      <c r="P10" s="242">
        <v>3463.3018861499995</v>
      </c>
      <c r="Q10" s="242">
        <v>1907.4901941700004</v>
      </c>
      <c r="R10" s="242">
        <v>2853.2948816424073</v>
      </c>
      <c r="S10" s="242">
        <v>4114.1494401799937</v>
      </c>
      <c r="T10" s="242">
        <v>4971.4509036199934</v>
      </c>
      <c r="U10" s="242">
        <f>+U12+U37</f>
        <v>6463.7991262000032</v>
      </c>
      <c r="V10" s="242">
        <f>+V12+V37</f>
        <v>7933.5511140189046</v>
      </c>
      <c r="W10" s="51"/>
      <c r="X10" s="51"/>
      <c r="Y10" s="51"/>
      <c r="Z10" s="51"/>
      <c r="AA10" s="51"/>
      <c r="AB10" s="51"/>
    </row>
    <row r="11" spans="1:28" s="50" customFormat="1" ht="15" customHeight="1">
      <c r="A11" s="72"/>
      <c r="B11" s="154"/>
      <c r="C11" s="154"/>
      <c r="D11" s="49"/>
      <c r="E11" s="49"/>
      <c r="F11" s="49"/>
      <c r="G11" s="49"/>
      <c r="H11" s="49"/>
      <c r="I11" s="51"/>
      <c r="J11" s="51"/>
      <c r="K11" s="51"/>
      <c r="L11" s="51"/>
      <c r="M11" s="51"/>
      <c r="N11" s="51"/>
      <c r="O11" s="51"/>
      <c r="P11" s="51"/>
      <c r="Q11" s="51"/>
      <c r="R11" s="57"/>
      <c r="S11" s="57"/>
      <c r="T11" s="57"/>
      <c r="U11" s="57"/>
      <c r="V11" s="57"/>
      <c r="W11" s="51"/>
      <c r="X11" s="51"/>
      <c r="Y11" s="51"/>
      <c r="Z11" s="51"/>
      <c r="AA11" s="51"/>
      <c r="AB11" s="51"/>
    </row>
    <row r="12" spans="1:28" s="50" customFormat="1" ht="15" customHeight="1">
      <c r="A12" s="72"/>
      <c r="B12" s="294" t="s">
        <v>326</v>
      </c>
      <c r="C12" s="294"/>
      <c r="D12" s="242">
        <v>1137.2888557599999</v>
      </c>
      <c r="E12" s="242">
        <v>1223.9657356800001</v>
      </c>
      <c r="F12" s="242">
        <v>1328.3535483000001</v>
      </c>
      <c r="G12" s="242">
        <v>548.34799475</v>
      </c>
      <c r="H12" s="242">
        <v>1009.0158776</v>
      </c>
      <c r="I12" s="242">
        <v>1822.9580912998999</v>
      </c>
      <c r="J12" s="242">
        <v>2416.9184732699005</v>
      </c>
      <c r="K12" s="242">
        <v>2987.7991716599004</v>
      </c>
      <c r="L12" s="242">
        <v>3436.2248489399999</v>
      </c>
      <c r="M12" s="242">
        <v>3996.6008796000001</v>
      </c>
      <c r="N12" s="242">
        <v>5083.3429741000009</v>
      </c>
      <c r="O12" s="242">
        <v>5399.0331436300003</v>
      </c>
      <c r="P12" s="242">
        <v>3995.4708861499994</v>
      </c>
      <c r="Q12" s="242">
        <v>2367.4252726700006</v>
      </c>
      <c r="R12" s="242">
        <v>2986.0843781424073</v>
      </c>
      <c r="S12" s="242">
        <v>4025.3605628799937</v>
      </c>
      <c r="T12" s="242">
        <v>4856.8930771899932</v>
      </c>
      <c r="U12" s="242">
        <f>+SUM(U25:U35)</f>
        <v>6330.084520610003</v>
      </c>
      <c r="V12" s="242">
        <f>+SUM(V25:V35)</f>
        <v>7731.9439802689049</v>
      </c>
      <c r="W12" s="51"/>
      <c r="X12" s="51"/>
      <c r="Y12" s="51"/>
      <c r="Z12" s="51"/>
      <c r="AA12" s="51"/>
      <c r="AB12" s="51"/>
    </row>
    <row r="13" spans="1:28" ht="15" hidden="1" customHeight="1">
      <c r="A13" s="92"/>
      <c r="B13" s="183" t="s">
        <v>145</v>
      </c>
      <c r="C13" s="187"/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/>
      <c r="T13" s="185"/>
      <c r="U13" s="185"/>
      <c r="V13" s="185"/>
      <c r="W13" s="51"/>
      <c r="X13" s="57"/>
      <c r="Y13" s="57"/>
      <c r="Z13" s="57"/>
      <c r="AA13" s="57"/>
      <c r="AB13" s="57"/>
    </row>
    <row r="14" spans="1:28" ht="15" hidden="1" customHeight="1">
      <c r="A14" s="92"/>
      <c r="B14" s="183" t="s">
        <v>146</v>
      </c>
      <c r="C14" s="187"/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/>
      <c r="T14" s="185"/>
      <c r="U14" s="185"/>
      <c r="V14" s="185"/>
      <c r="W14" s="51"/>
      <c r="X14" s="57"/>
      <c r="Y14" s="57"/>
      <c r="Z14" s="57"/>
      <c r="AA14" s="57"/>
      <c r="AB14" s="57"/>
    </row>
    <row r="15" spans="1:28" ht="15" hidden="1" customHeight="1">
      <c r="A15" s="92"/>
      <c r="B15" s="183" t="s">
        <v>147</v>
      </c>
      <c r="C15" s="187"/>
      <c r="D15" s="185">
        <v>0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/>
      <c r="T15" s="185"/>
      <c r="U15" s="185"/>
      <c r="V15" s="185"/>
      <c r="W15" s="51"/>
      <c r="X15" s="57"/>
      <c r="Y15" s="57"/>
      <c r="Z15" s="57"/>
      <c r="AA15" s="57"/>
      <c r="AB15" s="57"/>
    </row>
    <row r="16" spans="1:28" ht="15" hidden="1" customHeight="1">
      <c r="A16" s="92"/>
      <c r="B16" s="183" t="s">
        <v>148</v>
      </c>
      <c r="C16" s="187"/>
      <c r="D16" s="185">
        <v>0</v>
      </c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/>
      <c r="T16" s="185"/>
      <c r="U16" s="185"/>
      <c r="V16" s="185"/>
      <c r="W16" s="51"/>
      <c r="X16" s="57"/>
      <c r="Y16" s="57"/>
      <c r="Z16" s="57"/>
      <c r="AA16" s="57"/>
      <c r="AB16" s="57"/>
    </row>
    <row r="17" spans="1:28" ht="15" hidden="1" customHeight="1">
      <c r="A17" s="72"/>
      <c r="B17" s="183" t="s">
        <v>149</v>
      </c>
      <c r="C17" s="187"/>
      <c r="D17" s="185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/>
      <c r="T17" s="185"/>
      <c r="U17" s="185"/>
      <c r="V17" s="185"/>
      <c r="W17" s="51"/>
      <c r="X17" s="57"/>
      <c r="Y17" s="57"/>
      <c r="Z17" s="57"/>
      <c r="AA17" s="57"/>
      <c r="AB17" s="57"/>
    </row>
    <row r="18" spans="1:28" ht="15" hidden="1" customHeight="1">
      <c r="A18" s="92"/>
      <c r="B18" s="183" t="s">
        <v>150</v>
      </c>
      <c r="C18" s="188"/>
      <c r="D18" s="185">
        <v>0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/>
      <c r="T18" s="185"/>
      <c r="U18" s="185"/>
      <c r="V18" s="185"/>
      <c r="W18" s="51"/>
      <c r="X18" s="57"/>
      <c r="Y18" s="57"/>
      <c r="Z18" s="57"/>
      <c r="AA18" s="57"/>
      <c r="AB18" s="57"/>
    </row>
    <row r="19" spans="1:28" ht="15" hidden="1" customHeight="1">
      <c r="A19" s="92"/>
      <c r="B19" s="183" t="s">
        <v>214</v>
      </c>
      <c r="C19" s="188"/>
      <c r="D19" s="185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/>
      <c r="T19" s="185"/>
      <c r="U19" s="185"/>
      <c r="V19" s="185"/>
      <c r="W19" s="51"/>
      <c r="X19" s="57"/>
      <c r="Y19" s="57"/>
      <c r="Z19" s="57"/>
      <c r="AA19" s="57"/>
      <c r="AB19" s="57"/>
    </row>
    <row r="20" spans="1:28" ht="15" hidden="1" customHeight="1">
      <c r="A20" s="92"/>
      <c r="B20" s="183" t="s">
        <v>152</v>
      </c>
      <c r="C20" s="187"/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/>
      <c r="T20" s="185"/>
      <c r="U20" s="185"/>
      <c r="V20" s="185"/>
      <c r="W20" s="51"/>
      <c r="X20" s="57"/>
      <c r="Y20" s="57"/>
      <c r="Z20" s="57"/>
      <c r="AA20" s="57"/>
      <c r="AB20" s="57"/>
    </row>
    <row r="21" spans="1:28" ht="15" hidden="1" customHeight="1">
      <c r="A21" s="92"/>
      <c r="B21" s="183" t="s">
        <v>153</v>
      </c>
      <c r="C21" s="187"/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/>
      <c r="T21" s="185"/>
      <c r="U21" s="185"/>
      <c r="V21" s="185"/>
      <c r="W21" s="51"/>
      <c r="X21" s="57"/>
      <c r="Y21" s="57"/>
      <c r="Z21" s="57"/>
      <c r="AA21" s="57"/>
      <c r="AB21" s="57"/>
    </row>
    <row r="22" spans="1:28" ht="15" hidden="1" customHeight="1">
      <c r="A22" s="92"/>
      <c r="B22" s="183" t="s">
        <v>215</v>
      </c>
      <c r="C22" s="187"/>
      <c r="D22" s="185">
        <v>0</v>
      </c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/>
      <c r="T22" s="185"/>
      <c r="U22" s="185"/>
      <c r="V22" s="185"/>
      <c r="W22" s="51"/>
      <c r="X22" s="57"/>
      <c r="Y22" s="57"/>
      <c r="Z22" s="57"/>
      <c r="AA22" s="57"/>
      <c r="AB22" s="57"/>
    </row>
    <row r="23" spans="1:28" ht="15" hidden="1" customHeight="1">
      <c r="A23" s="92"/>
      <c r="B23" s="183" t="s">
        <v>155</v>
      </c>
      <c r="C23" s="187"/>
      <c r="D23" s="185">
        <v>0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/>
      <c r="T23" s="185"/>
      <c r="U23" s="185"/>
      <c r="V23" s="185"/>
      <c r="W23" s="51"/>
      <c r="X23" s="57"/>
      <c r="Y23" s="57"/>
      <c r="Z23" s="57"/>
      <c r="AA23" s="57"/>
      <c r="AB23" s="57"/>
    </row>
    <row r="24" spans="1:28" ht="15" hidden="1" customHeight="1">
      <c r="B24" s="183" t="s">
        <v>156</v>
      </c>
      <c r="C24" s="187"/>
      <c r="D24" s="185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/>
      <c r="T24" s="185"/>
      <c r="U24" s="185"/>
      <c r="V24" s="185"/>
      <c r="W24" s="51"/>
      <c r="X24" s="57"/>
      <c r="Y24" s="57"/>
      <c r="Z24" s="57"/>
      <c r="AA24" s="57"/>
      <c r="AB24" s="57"/>
    </row>
    <row r="25" spans="1:28" ht="15" customHeight="1">
      <c r="B25" s="52" t="s">
        <v>157</v>
      </c>
      <c r="D25" s="53">
        <v>346.00715642</v>
      </c>
      <c r="E25" s="53">
        <v>389.11632715000002</v>
      </c>
      <c r="F25" s="53">
        <v>341.49900000000002</v>
      </c>
      <c r="G25" s="53">
        <v>243.59299999999999</v>
      </c>
      <c r="H25" s="53">
        <v>253.30490671999999</v>
      </c>
      <c r="I25" s="57">
        <v>487.03</v>
      </c>
      <c r="J25" s="57">
        <v>637.69100000000003</v>
      </c>
      <c r="K25" s="57">
        <v>762.48800000000006</v>
      </c>
      <c r="L25" s="57">
        <v>904.39</v>
      </c>
      <c r="M25" s="57">
        <v>1131.1759999999999</v>
      </c>
      <c r="N25" s="57">
        <v>1381.9359999999999</v>
      </c>
      <c r="O25" s="57">
        <v>1479.049</v>
      </c>
      <c r="P25" s="57">
        <v>1021.183</v>
      </c>
      <c r="Q25" s="57">
        <v>829.10109379999994</v>
      </c>
      <c r="R25" s="57">
        <v>731.42249551000305</v>
      </c>
      <c r="S25" s="57">
        <v>1104.3283848299968</v>
      </c>
      <c r="T25" s="57">
        <v>1357.0481551299929</v>
      </c>
      <c r="U25" s="57">
        <v>1671.2494525399998</v>
      </c>
      <c r="V25" s="57">
        <v>1910.840125780001</v>
      </c>
      <c r="W25" s="57"/>
      <c r="X25" s="57"/>
      <c r="Y25" s="57"/>
      <c r="Z25" s="57"/>
      <c r="AA25" s="57"/>
      <c r="AB25" s="57"/>
    </row>
    <row r="26" spans="1:28" ht="15" customHeight="1">
      <c r="B26" s="52" t="s">
        <v>216</v>
      </c>
      <c r="D26" s="53">
        <v>279.95443180000001</v>
      </c>
      <c r="E26" s="53">
        <v>268.61935005999999</v>
      </c>
      <c r="F26" s="53">
        <v>308.55099999999999</v>
      </c>
      <c r="G26" s="53">
        <v>204.93199999999999</v>
      </c>
      <c r="H26" s="53">
        <v>278.87228658999999</v>
      </c>
      <c r="I26" s="57">
        <v>382.23099999999999</v>
      </c>
      <c r="J26" s="57">
        <v>578.05100000000004</v>
      </c>
      <c r="K26" s="57">
        <v>679.30799999999999</v>
      </c>
      <c r="L26" s="57">
        <v>935.31799999999998</v>
      </c>
      <c r="M26" s="57">
        <v>1112.6610000000001</v>
      </c>
      <c r="N26" s="57">
        <v>1493.8009999999999</v>
      </c>
      <c r="O26" s="57">
        <v>1555.778</v>
      </c>
      <c r="P26" s="57">
        <v>1307.6769999999999</v>
      </c>
      <c r="Q26" s="57">
        <v>1085.014801</v>
      </c>
      <c r="R26" s="57">
        <v>826.2432048500001</v>
      </c>
      <c r="S26" s="57">
        <v>1106.2250005299982</v>
      </c>
      <c r="T26" s="57">
        <v>1189.1200056200016</v>
      </c>
      <c r="U26" s="57">
        <v>1491.3294388500044</v>
      </c>
      <c r="V26" s="57">
        <v>2052.1745976300017</v>
      </c>
      <c r="W26" s="57"/>
      <c r="X26" s="57"/>
      <c r="Y26" s="57"/>
      <c r="Z26" s="57"/>
      <c r="AA26" s="57"/>
      <c r="AB26" s="57"/>
    </row>
    <row r="27" spans="1:28" ht="15" customHeight="1">
      <c r="B27" s="52" t="s">
        <v>159</v>
      </c>
      <c r="D27" s="53">
        <v>229.28949306000001</v>
      </c>
      <c r="E27" s="53">
        <v>281.87053519</v>
      </c>
      <c r="F27" s="53">
        <v>341.94900000000001</v>
      </c>
      <c r="G27" s="53">
        <v>374.71499999999997</v>
      </c>
      <c r="H27" s="53">
        <v>449.68483700000002</v>
      </c>
      <c r="I27" s="57">
        <v>597.46699999999998</v>
      </c>
      <c r="J27" s="57">
        <v>716.93799999999999</v>
      </c>
      <c r="K27" s="57">
        <v>897.8</v>
      </c>
      <c r="L27" s="57">
        <v>926.28200000000004</v>
      </c>
      <c r="M27" s="57">
        <v>1058.2860000000001</v>
      </c>
      <c r="N27" s="57">
        <v>1376.192</v>
      </c>
      <c r="O27" s="57">
        <v>1463.9739999999999</v>
      </c>
      <c r="P27" s="57">
        <v>1213.1179999999999</v>
      </c>
      <c r="Q27" s="57">
        <v>993.3183712</v>
      </c>
      <c r="R27" s="57">
        <v>777.80088332240359</v>
      </c>
      <c r="S27" s="57">
        <v>1127.4116411599975</v>
      </c>
      <c r="T27" s="57">
        <v>1580.3669313600012</v>
      </c>
      <c r="U27" s="57">
        <v>2273.0632305399981</v>
      </c>
      <c r="V27" s="57">
        <v>2852.0984944700022</v>
      </c>
      <c r="W27" s="57"/>
      <c r="X27" s="57"/>
      <c r="Y27" s="57"/>
      <c r="Z27" s="57"/>
      <c r="AA27" s="57"/>
      <c r="AB27" s="57"/>
    </row>
    <row r="28" spans="1:28" ht="15" customHeight="1">
      <c r="B28" s="52" t="s">
        <v>160</v>
      </c>
      <c r="D28" s="53">
        <v>145.63471719</v>
      </c>
      <c r="E28" s="53">
        <v>139.11379706</v>
      </c>
      <c r="F28" s="53">
        <v>89.212999999999994</v>
      </c>
      <c r="G28" s="53">
        <v>34.771000000000001</v>
      </c>
      <c r="H28" s="53">
        <v>43.875445620000001</v>
      </c>
      <c r="I28" s="57">
        <v>194.464</v>
      </c>
      <c r="J28" s="57">
        <v>235.733</v>
      </c>
      <c r="K28" s="57">
        <v>278.66699999999997</v>
      </c>
      <c r="L28" s="57">
        <v>261.529</v>
      </c>
      <c r="M28" s="57">
        <v>335.23399999999998</v>
      </c>
      <c r="N28" s="57">
        <v>376.22699999999998</v>
      </c>
      <c r="O28" s="57">
        <v>349.90199999999999</v>
      </c>
      <c r="P28" s="57">
        <v>80.826999999999998</v>
      </c>
      <c r="Q28" s="57">
        <v>67.838812300000001</v>
      </c>
      <c r="R28" s="57">
        <v>58.464913230000917</v>
      </c>
      <c r="S28" s="57">
        <v>146.87948784999895</v>
      </c>
      <c r="T28" s="57">
        <v>50.18218050999883</v>
      </c>
      <c r="U28" s="57">
        <v>103.35401223000071</v>
      </c>
      <c r="V28" s="57">
        <v>151.43872353000035</v>
      </c>
      <c r="W28" s="57"/>
      <c r="X28" s="57"/>
      <c r="Y28" s="57"/>
      <c r="Z28" s="57"/>
      <c r="AA28" s="57"/>
      <c r="AB28" s="57"/>
    </row>
    <row r="29" spans="1:28" ht="15" customHeight="1">
      <c r="B29" s="52" t="s">
        <v>320</v>
      </c>
      <c r="D29" s="53">
        <v>98.184905209999997</v>
      </c>
      <c r="E29" s="53">
        <v>85.689858990000005</v>
      </c>
      <c r="F29" s="53">
        <v>104.146</v>
      </c>
      <c r="G29" s="53">
        <v>36.378999999999998</v>
      </c>
      <c r="H29" s="53">
        <v>119.44629662</v>
      </c>
      <c r="I29" s="57">
        <v>164.71100000000001</v>
      </c>
      <c r="J29" s="57">
        <v>183.12899999999999</v>
      </c>
      <c r="K29" s="57">
        <v>172.583</v>
      </c>
      <c r="L29" s="57">
        <v>95.941999999999993</v>
      </c>
      <c r="M29" s="57">
        <v>47.567999999999998</v>
      </c>
      <c r="N29" s="57">
        <v>59.35</v>
      </c>
      <c r="O29" s="57">
        <v>142.328</v>
      </c>
      <c r="P29" s="57">
        <v>42.631999999999998</v>
      </c>
      <c r="Q29" s="57">
        <v>14.145922800000001</v>
      </c>
      <c r="R29" s="57">
        <v>14.197123300000325</v>
      </c>
      <c r="S29" s="57">
        <v>249.20849009000179</v>
      </c>
      <c r="T29" s="57">
        <v>308.19720916999836</v>
      </c>
      <c r="U29" s="57">
        <v>463.20802979000035</v>
      </c>
      <c r="V29" s="57">
        <v>470.91693639889979</v>
      </c>
      <c r="W29" s="57"/>
      <c r="X29" s="57"/>
      <c r="Y29" s="57"/>
      <c r="Z29" s="57"/>
      <c r="AA29" s="57"/>
      <c r="AB29" s="57"/>
    </row>
    <row r="30" spans="1:28" ht="15" customHeight="1">
      <c r="B30" s="52" t="s">
        <v>321</v>
      </c>
      <c r="D30" s="53"/>
      <c r="E30" s="53"/>
      <c r="F30" s="53"/>
      <c r="G30" s="53"/>
      <c r="H30" s="53"/>
      <c r="I30" s="53"/>
      <c r="J30" s="53"/>
      <c r="K30" s="53"/>
      <c r="L30" s="53"/>
      <c r="M30" s="53">
        <v>3.8319999999999999</v>
      </c>
      <c r="N30" s="53">
        <v>45.34</v>
      </c>
      <c r="O30" s="57">
        <v>53.811</v>
      </c>
      <c r="P30" s="57">
        <v>85.165000000000006</v>
      </c>
      <c r="Q30" s="57">
        <v>-814.24787613000001</v>
      </c>
      <c r="R30" s="57">
        <v>390.55812881000003</v>
      </c>
      <c r="S30" s="57">
        <v>0</v>
      </c>
      <c r="T30" s="57">
        <v>0</v>
      </c>
      <c r="U30" s="57">
        <v>0</v>
      </c>
      <c r="V30" s="57"/>
      <c r="W30" s="57"/>
      <c r="X30" s="57"/>
      <c r="Y30" s="57"/>
      <c r="Z30" s="57"/>
      <c r="AA30" s="57"/>
      <c r="AB30" s="57"/>
    </row>
    <row r="31" spans="1:28" ht="15" customHeight="1">
      <c r="B31" s="52" t="s">
        <v>395</v>
      </c>
      <c r="D31" s="53">
        <v>23.92398931</v>
      </c>
      <c r="E31" s="53">
        <v>51.51975616</v>
      </c>
      <c r="F31" s="53">
        <v>37.929000000000002</v>
      </c>
      <c r="G31" s="53">
        <v>-161.5</v>
      </c>
      <c r="H31" s="53">
        <v>-239.15807436</v>
      </c>
      <c r="I31" s="57">
        <v>-92.507000000000005</v>
      </c>
      <c r="J31" s="57">
        <v>2.4369999999999998</v>
      </c>
      <c r="K31" s="57">
        <v>13.07</v>
      </c>
      <c r="L31" s="57">
        <v>21.89</v>
      </c>
      <c r="M31" s="57">
        <v>64.543999999999997</v>
      </c>
      <c r="N31" s="57">
        <v>56.783000000000001</v>
      </c>
      <c r="O31" s="57">
        <v>52.436999999999998</v>
      </c>
      <c r="P31" s="57">
        <v>33.179000000000002</v>
      </c>
      <c r="Q31" s="57">
        <v>9.2061898000000006</v>
      </c>
      <c r="R31" s="57">
        <v>17.616179589999977</v>
      </c>
      <c r="S31" s="57">
        <v>98.399499250000048</v>
      </c>
      <c r="T31" s="57">
        <v>142.88172263000016</v>
      </c>
      <c r="U31" s="57">
        <v>187.15155740999984</v>
      </c>
      <c r="V31" s="57">
        <v>215.47308445000036</v>
      </c>
      <c r="W31" s="57"/>
      <c r="X31" s="57"/>
      <c r="Y31" s="57"/>
      <c r="Z31" s="57"/>
      <c r="AA31" s="57"/>
      <c r="AB31" s="57"/>
    </row>
    <row r="32" spans="1:28" ht="15" customHeight="1">
      <c r="B32" s="52" t="s">
        <v>311</v>
      </c>
      <c r="D32" s="53">
        <v>0</v>
      </c>
      <c r="E32" s="53">
        <v>0</v>
      </c>
      <c r="F32" s="53">
        <v>0</v>
      </c>
      <c r="G32" s="53">
        <v>-314.69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7">
        <v>0</v>
      </c>
      <c r="S32" s="57">
        <v>0</v>
      </c>
      <c r="T32" s="57">
        <v>0</v>
      </c>
      <c r="U32" s="57">
        <v>0</v>
      </c>
      <c r="V32" s="57"/>
      <c r="W32" s="57"/>
      <c r="X32" s="57"/>
      <c r="Y32" s="57"/>
      <c r="Z32" s="57"/>
      <c r="AA32" s="57"/>
      <c r="AB32" s="57"/>
    </row>
    <row r="33" spans="1:28" ht="15" customHeight="1">
      <c r="B33" s="52" t="s">
        <v>312</v>
      </c>
      <c r="D33" s="53">
        <v>14.29416277</v>
      </c>
      <c r="E33" s="53">
        <v>8.0361110700000005</v>
      </c>
      <c r="F33" s="53">
        <v>-18.46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7">
        <v>0</v>
      </c>
      <c r="S33" s="57">
        <v>0</v>
      </c>
      <c r="T33" s="57">
        <v>0</v>
      </c>
      <c r="U33" s="57">
        <v>0</v>
      </c>
      <c r="V33" s="57"/>
      <c r="W33" s="57"/>
      <c r="X33" s="57"/>
      <c r="Y33" s="57"/>
      <c r="Z33" s="57"/>
      <c r="AA33" s="57"/>
      <c r="AB33" s="57"/>
    </row>
    <row r="34" spans="1:28" ht="15" customHeight="1">
      <c r="B34" s="52" t="s">
        <v>379</v>
      </c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7">
        <v>-34.2805654</v>
      </c>
      <c r="R34" s="57">
        <v>-64.015594749999991</v>
      </c>
      <c r="S34" s="57">
        <v>-57.441162759999962</v>
      </c>
      <c r="T34" s="57">
        <v>-48.275517540000038</v>
      </c>
      <c r="U34" s="57">
        <v>-57.097928079999988</v>
      </c>
      <c r="V34" s="57">
        <v>-63.355363060000037</v>
      </c>
      <c r="W34" s="57"/>
      <c r="X34" s="57"/>
      <c r="Y34" s="57"/>
      <c r="Z34" s="57"/>
      <c r="AA34" s="57"/>
      <c r="AB34" s="57"/>
    </row>
    <row r="35" spans="1:28" ht="15" customHeight="1">
      <c r="B35" s="52" t="s">
        <v>414</v>
      </c>
      <c r="C35" s="52"/>
      <c r="D35" s="53"/>
      <c r="E35" s="53"/>
      <c r="F35" s="53">
        <v>123.5265483</v>
      </c>
      <c r="G35" s="53">
        <v>130.14799475000001</v>
      </c>
      <c r="H35" s="53">
        <v>102.99017941</v>
      </c>
      <c r="I35" s="53">
        <v>89.56209129989999</v>
      </c>
      <c r="J35" s="53">
        <v>62.939473269899999</v>
      </c>
      <c r="K35" s="53">
        <v>183.8831716599</v>
      </c>
      <c r="L35" s="53">
        <v>290.87384894000002</v>
      </c>
      <c r="M35" s="53">
        <v>243.2998796</v>
      </c>
      <c r="N35" s="53">
        <v>293.71397410000003</v>
      </c>
      <c r="O35" s="53">
        <v>301.75414362999999</v>
      </c>
      <c r="P35" s="53">
        <v>211.68988615000001</v>
      </c>
      <c r="Q35" s="57">
        <v>217.3285233</v>
      </c>
      <c r="R35" s="57">
        <v>233.79704427999974</v>
      </c>
      <c r="S35" s="57">
        <v>250.34922193000003</v>
      </c>
      <c r="T35" s="57">
        <v>277.37239031000013</v>
      </c>
      <c r="U35" s="57">
        <v>197.82672732999998</v>
      </c>
      <c r="V35" s="57">
        <v>142.35738107000003</v>
      </c>
      <c r="W35" s="57"/>
      <c r="X35" s="57"/>
      <c r="Y35" s="57"/>
      <c r="Z35" s="57"/>
      <c r="AA35" s="57"/>
      <c r="AB35" s="57"/>
    </row>
    <row r="36" spans="1:28" ht="15" customHeight="1">
      <c r="D36" s="53"/>
      <c r="E36" s="53"/>
      <c r="F36" s="53"/>
      <c r="G36" s="53"/>
      <c r="H36" s="53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1:28" s="50" customFormat="1" ht="15" customHeight="1">
      <c r="A37" s="66"/>
      <c r="B37" s="293" t="s">
        <v>328</v>
      </c>
      <c r="C37" s="293"/>
      <c r="D37" s="51">
        <v>70.562529380000001</v>
      </c>
      <c r="E37" s="51">
        <v>93.55361628</v>
      </c>
      <c r="F37" s="51">
        <v>63.741</v>
      </c>
      <c r="G37" s="51">
        <v>-45.228999999999999</v>
      </c>
      <c r="H37" s="51">
        <v>-20.165300670000001</v>
      </c>
      <c r="I37" s="51">
        <v>0.503</v>
      </c>
      <c r="J37" s="51">
        <v>28.917999999999999</v>
      </c>
      <c r="K37" s="51">
        <v>36.645000000000003</v>
      </c>
      <c r="L37" s="51">
        <v>43.902999999999992</v>
      </c>
      <c r="M37" s="51">
        <v>83.564999999999998</v>
      </c>
      <c r="N37" s="51">
        <v>107.06</v>
      </c>
      <c r="O37" s="51">
        <v>166.43</v>
      </c>
      <c r="P37" s="51">
        <v>-532.16899999999998</v>
      </c>
      <c r="Q37" s="51">
        <v>-459.93507850000003</v>
      </c>
      <c r="R37" s="51">
        <v>-132.78949649999998</v>
      </c>
      <c r="S37" s="51">
        <v>88.788877300000323</v>
      </c>
      <c r="T37" s="51">
        <v>114.55782643000043</v>
      </c>
      <c r="U37" s="51">
        <f>+SUM(U38:U43)</f>
        <v>133.71460559000016</v>
      </c>
      <c r="V37" s="51">
        <f>+SUM(V38:V43)</f>
        <v>201.60713375000006</v>
      </c>
      <c r="W37" s="51"/>
      <c r="X37" s="51"/>
      <c r="Y37" s="51"/>
      <c r="Z37" s="51"/>
      <c r="AA37" s="51"/>
      <c r="AB37" s="51"/>
    </row>
    <row r="38" spans="1:28" ht="15" customHeight="1">
      <c r="B38" s="52" t="s">
        <v>162</v>
      </c>
      <c r="D38" s="53">
        <v>6.1483562899999997</v>
      </c>
      <c r="E38" s="53">
        <v>2.8200504799999999</v>
      </c>
      <c r="F38" s="53">
        <v>-13.036</v>
      </c>
      <c r="G38" s="53">
        <v>7.5030000000000001</v>
      </c>
      <c r="H38" s="53">
        <v>9.0754962500000005</v>
      </c>
      <c r="I38" s="57">
        <v>0.22600000000000001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/>
      <c r="X38" s="57"/>
      <c r="Y38" s="57"/>
      <c r="Z38" s="57"/>
      <c r="AA38" s="57"/>
      <c r="AB38" s="57"/>
    </row>
    <row r="39" spans="1:28" ht="15" customHeight="1">
      <c r="B39" s="52" t="s">
        <v>163</v>
      </c>
      <c r="D39" s="53">
        <v>64.414173090000006</v>
      </c>
      <c r="E39" s="53">
        <v>67.851620130000001</v>
      </c>
      <c r="F39" s="53">
        <v>55.386000000000003</v>
      </c>
      <c r="G39" s="53">
        <v>0</v>
      </c>
      <c r="H39" s="53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/>
      <c r="X39" s="57"/>
      <c r="Y39" s="57"/>
      <c r="Z39" s="57"/>
      <c r="AA39" s="57"/>
      <c r="AB39" s="57"/>
    </row>
    <row r="40" spans="1:28" ht="16.149999999999999" customHeight="1">
      <c r="B40" s="52" t="s">
        <v>222</v>
      </c>
      <c r="D40" s="53">
        <v>0</v>
      </c>
      <c r="E40" s="53">
        <v>22.88194567</v>
      </c>
      <c r="F40" s="53">
        <v>21.390999999999998</v>
      </c>
      <c r="G40" s="53">
        <v>-52.731999999999999</v>
      </c>
      <c r="H40" s="53">
        <v>-29.240796920000001</v>
      </c>
      <c r="I40" s="57">
        <v>0.36799999999999999</v>
      </c>
      <c r="J40" s="57">
        <v>25.138999999999999</v>
      </c>
      <c r="K40" s="57">
        <v>33.137</v>
      </c>
      <c r="L40" s="57">
        <v>37.475999999999999</v>
      </c>
      <c r="M40" s="57">
        <v>47.970999999999997</v>
      </c>
      <c r="N40" s="57">
        <v>68.382000000000005</v>
      </c>
      <c r="O40" s="57">
        <v>80.718000000000004</v>
      </c>
      <c r="P40" s="57">
        <v>-63.1</v>
      </c>
      <c r="Q40" s="57">
        <v>-146.98251190000002</v>
      </c>
      <c r="R40" s="57">
        <v>-60.412500999999999</v>
      </c>
      <c r="S40" s="57">
        <v>24.451673319999951</v>
      </c>
      <c r="T40" s="57">
        <v>50.89468434000014</v>
      </c>
      <c r="U40" s="57">
        <v>55.65779999000015</v>
      </c>
      <c r="V40" s="57">
        <v>52.624361699999994</v>
      </c>
      <c r="W40" s="57"/>
      <c r="X40" s="57"/>
      <c r="Y40" s="57"/>
      <c r="Z40" s="57"/>
      <c r="AA40" s="57"/>
      <c r="AB40" s="57"/>
    </row>
    <row r="41" spans="1:28" ht="15" customHeight="1">
      <c r="B41" s="59" t="s">
        <v>455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155">
        <v>-9.0999999999999998E-2</v>
      </c>
      <c r="J41" s="155">
        <v>3.7789999999999999</v>
      </c>
      <c r="K41" s="155">
        <v>3.508</v>
      </c>
      <c r="L41" s="155">
        <v>12.779</v>
      </c>
      <c r="M41" s="155">
        <v>24.891999999999999</v>
      </c>
      <c r="N41" s="155">
        <v>15.319000000000001</v>
      </c>
      <c r="O41" s="57">
        <v>24.890999999999998</v>
      </c>
      <c r="P41" s="57">
        <v>-196.51300000000001</v>
      </c>
      <c r="Q41" s="57">
        <v>-128.51683590000002</v>
      </c>
      <c r="R41" s="57">
        <v>-92.167790999999994</v>
      </c>
      <c r="S41" s="57">
        <v>0</v>
      </c>
      <c r="T41" s="57">
        <v>0</v>
      </c>
      <c r="U41" s="57">
        <v>0</v>
      </c>
      <c r="V41" s="57">
        <v>0</v>
      </c>
      <c r="W41" s="57"/>
      <c r="X41" s="57"/>
      <c r="Y41" s="57"/>
      <c r="Z41" s="57"/>
      <c r="AA41" s="57"/>
      <c r="AB41" s="57"/>
    </row>
    <row r="42" spans="1:28" ht="15" customHeight="1">
      <c r="B42" s="59" t="s">
        <v>452</v>
      </c>
      <c r="D42" s="155">
        <v>0</v>
      </c>
      <c r="E42" s="155">
        <v>0</v>
      </c>
      <c r="F42" s="155">
        <v>0</v>
      </c>
      <c r="G42" s="155">
        <v>0</v>
      </c>
      <c r="H42" s="155">
        <v>0</v>
      </c>
      <c r="I42" s="57">
        <v>0</v>
      </c>
      <c r="J42" s="57">
        <v>0</v>
      </c>
      <c r="K42" s="57">
        <v>0</v>
      </c>
      <c r="L42" s="57">
        <v>-6.3520000000000003</v>
      </c>
      <c r="M42" s="57">
        <v>10.702</v>
      </c>
      <c r="N42" s="57">
        <v>26.303000000000001</v>
      </c>
      <c r="O42" s="57">
        <v>7.0620000000000003</v>
      </c>
      <c r="P42" s="57">
        <v>-112.60599999999999</v>
      </c>
      <c r="Q42" s="57">
        <v>-52.486908399999997</v>
      </c>
      <c r="R42" s="57">
        <v>8.1251402000000006</v>
      </c>
      <c r="S42" s="57">
        <v>0</v>
      </c>
      <c r="T42" s="57">
        <v>0</v>
      </c>
      <c r="U42" s="57">
        <v>0</v>
      </c>
      <c r="V42" s="57">
        <v>0</v>
      </c>
      <c r="W42" s="57"/>
      <c r="X42" s="57"/>
      <c r="Y42" s="57"/>
      <c r="Z42" s="57"/>
      <c r="AA42" s="57"/>
      <c r="AB42" s="57"/>
    </row>
    <row r="43" spans="1:28" ht="15" customHeight="1">
      <c r="B43" s="59" t="s">
        <v>327</v>
      </c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-2.944</v>
      </c>
      <c r="O43" s="57">
        <v>53.759</v>
      </c>
      <c r="P43" s="57">
        <v>-159.94999999999999</v>
      </c>
      <c r="Q43" s="57">
        <v>-131.94882229999999</v>
      </c>
      <c r="R43" s="57">
        <v>11.665655300000001</v>
      </c>
      <c r="S43" s="57">
        <v>64.337203980000368</v>
      </c>
      <c r="T43" s="57">
        <v>63.663142090000292</v>
      </c>
      <c r="U43" s="57">
        <v>78.056805600000004</v>
      </c>
      <c r="V43" s="57">
        <v>148.98277205000008</v>
      </c>
      <c r="W43" s="57"/>
      <c r="X43" s="57"/>
      <c r="Y43" s="57"/>
      <c r="Z43" s="57"/>
      <c r="AA43" s="57"/>
      <c r="AB43" s="57"/>
    </row>
    <row r="44" spans="1:28" ht="8.25" customHeight="1" thickBot="1">
      <c r="B44" s="156"/>
      <c r="C44" s="156"/>
      <c r="D44" s="157"/>
      <c r="E44" s="157"/>
      <c r="F44" s="157"/>
      <c r="G44" s="157"/>
      <c r="H44" s="157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51"/>
      <c r="X44" s="57"/>
      <c r="Y44" s="57"/>
      <c r="Z44" s="57"/>
      <c r="AA44" s="57"/>
      <c r="AB44" s="57"/>
    </row>
    <row r="45" spans="1:28" ht="6" customHeight="1">
      <c r="B45" s="45"/>
      <c r="C45" s="45"/>
      <c r="D45" s="155"/>
      <c r="E45" s="155"/>
      <c r="F45" s="155"/>
      <c r="G45" s="155"/>
      <c r="H45" s="155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1"/>
      <c r="X45" s="57"/>
      <c r="Y45" s="57"/>
      <c r="Z45" s="57"/>
      <c r="AA45" s="57"/>
      <c r="AB45" s="57"/>
    </row>
    <row r="46" spans="1:28" ht="16.149999999999999" customHeight="1">
      <c r="B46" s="251" t="s">
        <v>78</v>
      </c>
      <c r="C46" s="62" t="s">
        <v>217</v>
      </c>
      <c r="D46" s="62"/>
      <c r="E46" s="159"/>
      <c r="F46" s="159"/>
      <c r="G46" s="159"/>
      <c r="H46" s="159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57"/>
      <c r="T46" s="57"/>
      <c r="U46" s="57"/>
      <c r="V46" s="57"/>
      <c r="W46" s="51"/>
      <c r="X46" s="57"/>
      <c r="Y46" s="57"/>
      <c r="Z46" s="57"/>
      <c r="AA46" s="57"/>
      <c r="AB46" s="57"/>
    </row>
    <row r="47" spans="1:28" ht="16.149999999999999" customHeight="1">
      <c r="B47" s="251" t="s">
        <v>79</v>
      </c>
      <c r="C47" s="62" t="s">
        <v>397</v>
      </c>
      <c r="D47" s="62"/>
      <c r="E47" s="159"/>
      <c r="F47" s="159"/>
      <c r="G47" s="159"/>
      <c r="H47" s="159"/>
      <c r="I47" s="160"/>
      <c r="J47" s="160"/>
      <c r="K47" s="160"/>
      <c r="L47" s="160"/>
      <c r="M47" s="160"/>
      <c r="N47" s="160"/>
      <c r="O47" s="57"/>
      <c r="P47" s="160"/>
      <c r="Q47" s="57"/>
      <c r="R47" s="57"/>
      <c r="S47" s="57"/>
      <c r="T47" s="57"/>
      <c r="W47" s="51"/>
      <c r="X47" s="57"/>
      <c r="Y47" s="57"/>
      <c r="Z47" s="57"/>
      <c r="AA47" s="57"/>
      <c r="AB47" s="57"/>
    </row>
    <row r="48" spans="1:28" ht="28.9" customHeight="1">
      <c r="B48" s="251" t="s">
        <v>80</v>
      </c>
      <c r="C48" s="288" t="s">
        <v>264</v>
      </c>
      <c r="D48" s="296"/>
      <c r="E48" s="296"/>
      <c r="F48" s="296"/>
      <c r="G48" s="296"/>
      <c r="H48" s="296"/>
      <c r="I48" s="296"/>
      <c r="J48" s="296"/>
      <c r="K48" s="296"/>
      <c r="L48" s="177"/>
      <c r="M48" s="177"/>
      <c r="N48" s="177"/>
      <c r="O48"/>
      <c r="P48" s="160"/>
      <c r="Q48" s="160"/>
      <c r="R48" s="57"/>
      <c r="S48" s="57"/>
      <c r="T48" s="57"/>
      <c r="U48" s="236"/>
      <c r="V48" s="236"/>
      <c r="W48" s="51"/>
      <c r="X48" s="57"/>
      <c r="Y48" s="57"/>
      <c r="Z48" s="57"/>
      <c r="AA48" s="57"/>
      <c r="AB48" s="57"/>
    </row>
    <row r="49" spans="2:28" ht="16.5" customHeight="1">
      <c r="B49" s="251" t="s">
        <v>135</v>
      </c>
      <c r="C49" s="288" t="s">
        <v>265</v>
      </c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92"/>
      <c r="P49" s="292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2:28" ht="16.350000000000001" customHeight="1">
      <c r="B50" s="251" t="s">
        <v>140</v>
      </c>
      <c r="C50" s="62" t="s">
        <v>427</v>
      </c>
      <c r="D50" s="62"/>
      <c r="E50" s="159"/>
      <c r="F50" s="159"/>
      <c r="G50" s="159"/>
      <c r="H50" s="159"/>
      <c r="I50" s="160"/>
      <c r="J50" s="160"/>
      <c r="K50" s="160"/>
      <c r="L50" s="160"/>
      <c r="M50" s="160"/>
      <c r="N50" s="160"/>
      <c r="O50" s="57"/>
      <c r="P50" s="160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2:28" ht="16.350000000000001" customHeight="1">
      <c r="B51" s="251" t="s">
        <v>141</v>
      </c>
      <c r="C51" s="62" t="s">
        <v>439</v>
      </c>
      <c r="D51" s="62"/>
      <c r="E51" s="159"/>
      <c r="F51" s="159"/>
      <c r="G51" s="159"/>
      <c r="H51" s="159"/>
      <c r="I51" s="160"/>
      <c r="J51" s="160"/>
      <c r="K51" s="160"/>
      <c r="L51" s="160"/>
      <c r="M51" s="160"/>
      <c r="N51" s="160"/>
      <c r="O51" s="57"/>
      <c r="P51" s="160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</row>
    <row r="52" spans="2:28" ht="16.350000000000001" customHeight="1">
      <c r="B52" s="251" t="s">
        <v>373</v>
      </c>
      <c r="C52" s="62" t="s">
        <v>435</v>
      </c>
      <c r="D52" s="62"/>
      <c r="E52" s="159"/>
      <c r="F52" s="159"/>
      <c r="G52" s="159"/>
      <c r="H52" s="160"/>
      <c r="I52" s="160"/>
      <c r="J52" s="160"/>
      <c r="K52" s="160"/>
      <c r="L52" s="160"/>
      <c r="M52" s="160"/>
      <c r="N52" s="160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pans="2:28" ht="16.350000000000001" customHeight="1">
      <c r="B53" s="251" t="s">
        <v>375</v>
      </c>
      <c r="C53" s="62" t="s">
        <v>441</v>
      </c>
      <c r="D53" s="62"/>
      <c r="E53" s="159"/>
      <c r="F53" s="159"/>
      <c r="G53" s="159"/>
      <c r="H53" s="160"/>
      <c r="I53" s="160"/>
      <c r="J53" s="160"/>
      <c r="K53" s="160"/>
      <c r="L53" s="160"/>
      <c r="M53" s="160"/>
      <c r="N53" s="160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  <row r="54" spans="2:28" ht="16.350000000000001" customHeight="1">
      <c r="B54" s="251" t="s">
        <v>418</v>
      </c>
      <c r="C54" s="62" t="s">
        <v>447</v>
      </c>
      <c r="D54" s="62"/>
      <c r="E54" s="63"/>
      <c r="F54" s="63"/>
      <c r="G54" s="159"/>
      <c r="H54" s="160"/>
      <c r="I54" s="160"/>
      <c r="J54" s="160"/>
      <c r="K54" s="160"/>
      <c r="L54" s="160"/>
      <c r="M54" s="160"/>
      <c r="N54" s="160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</row>
    <row r="55" spans="2:28" ht="16.350000000000001" customHeight="1">
      <c r="B55" s="251" t="s">
        <v>449</v>
      </c>
      <c r="C55" s="62" t="s">
        <v>454</v>
      </c>
      <c r="D55" s="62"/>
      <c r="E55" s="63"/>
      <c r="F55" s="63"/>
      <c r="G55" s="159"/>
      <c r="H55" s="160"/>
      <c r="I55" s="160"/>
      <c r="J55" s="160"/>
      <c r="K55" s="160"/>
      <c r="L55" s="160"/>
      <c r="M55" s="160"/>
      <c r="N55" s="160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</row>
    <row r="56" spans="2:28" ht="16.149999999999999" customHeight="1">
      <c r="B56" s="62" t="s">
        <v>183</v>
      </c>
      <c r="C56" s="62" t="s">
        <v>346</v>
      </c>
      <c r="D56" s="62"/>
      <c r="E56" s="159"/>
      <c r="F56" s="159"/>
      <c r="G56" s="159"/>
      <c r="H56" s="159"/>
      <c r="I56" s="160"/>
      <c r="J56" s="160"/>
      <c r="K56" s="160"/>
      <c r="L56" s="160"/>
      <c r="M56" s="160"/>
      <c r="N56" s="160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2:28" ht="12.95" customHeight="1">
      <c r="B57" s="62"/>
      <c r="C57" s="62"/>
      <c r="D57" s="62"/>
      <c r="E57" s="159"/>
      <c r="F57" s="159"/>
      <c r="G57" s="159"/>
      <c r="H57" s="159"/>
      <c r="I57" s="160"/>
      <c r="J57" s="160"/>
      <c r="K57" s="160"/>
      <c r="L57" s="160"/>
      <c r="M57" s="160"/>
      <c r="N57" s="160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</row>
    <row r="58" spans="2:28" s="66" customFormat="1" ht="12.95" customHeight="1">
      <c r="B58" s="111"/>
      <c r="C58" s="111"/>
      <c r="D58" s="111"/>
      <c r="E58" s="122"/>
      <c r="F58" s="122"/>
      <c r="G58" s="122"/>
      <c r="H58" s="113"/>
      <c r="I58" s="113"/>
      <c r="J58" s="113"/>
      <c r="K58" s="113"/>
      <c r="L58" s="113"/>
      <c r="M58" s="113"/>
      <c r="N58" s="113"/>
      <c r="O58" s="86"/>
      <c r="P58" s="86"/>
      <c r="Q58" s="86"/>
      <c r="R58" s="86"/>
      <c r="S58" s="86"/>
      <c r="T58" s="86"/>
      <c r="U58" s="57"/>
      <c r="V58" s="57"/>
      <c r="W58" s="86"/>
      <c r="X58" s="86"/>
      <c r="Y58" s="86"/>
      <c r="Z58" s="86"/>
      <c r="AA58" s="86"/>
      <c r="AB58" s="86"/>
    </row>
    <row r="59" spans="2:28">
      <c r="E59" s="155"/>
      <c r="F59" s="155"/>
      <c r="G59" s="155"/>
      <c r="H59" s="155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</row>
    <row r="60" spans="2:28">
      <c r="E60" s="155"/>
      <c r="F60" s="155"/>
      <c r="G60" s="155"/>
      <c r="H60" s="155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2:28">
      <c r="E61" s="155"/>
      <c r="F61" s="155"/>
      <c r="G61" s="155"/>
      <c r="H61" s="155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2:28">
      <c r="E62" s="155"/>
      <c r="F62" s="155"/>
      <c r="G62" s="155"/>
      <c r="H62" s="155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2:28">
      <c r="F63" s="155"/>
      <c r="G63" s="155"/>
      <c r="H63" s="155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2:28">
      <c r="F64" s="155"/>
      <c r="G64" s="155"/>
      <c r="H64" s="155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86"/>
      <c r="V64" s="86"/>
      <c r="W64" s="57"/>
      <c r="X64" s="57"/>
      <c r="Y64" s="57"/>
      <c r="Z64" s="57"/>
      <c r="AA64" s="57"/>
      <c r="AB64" s="57"/>
    </row>
    <row r="65" spans="6:28">
      <c r="F65" s="155"/>
      <c r="G65" s="155"/>
      <c r="H65" s="155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6:28">
      <c r="F66" s="155"/>
      <c r="G66" s="155"/>
      <c r="H66" s="155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6:28">
      <c r="F67" s="155"/>
      <c r="G67" s="155"/>
      <c r="H67" s="155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6:28">
      <c r="F68" s="155"/>
      <c r="G68" s="155"/>
      <c r="H68" s="155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</row>
    <row r="69" spans="6:28">
      <c r="F69" s="161"/>
      <c r="G69" s="161"/>
      <c r="H69" s="161"/>
      <c r="U69" s="57"/>
      <c r="V69" s="57"/>
    </row>
    <row r="70" spans="6:28">
      <c r="F70" s="161"/>
      <c r="G70" s="161"/>
      <c r="H70" s="161"/>
      <c r="U70" s="57"/>
      <c r="V70" s="57"/>
    </row>
    <row r="71" spans="6:28">
      <c r="F71" s="161"/>
      <c r="G71" s="161"/>
      <c r="H71" s="161"/>
      <c r="U71" s="57"/>
      <c r="V71" s="57"/>
    </row>
    <row r="72" spans="6:28">
      <c r="F72" s="161"/>
      <c r="G72" s="161"/>
      <c r="H72" s="161"/>
      <c r="U72" s="57"/>
      <c r="V72" s="57"/>
    </row>
    <row r="73" spans="6:28">
      <c r="F73" s="161"/>
      <c r="G73" s="161"/>
      <c r="H73" s="161"/>
      <c r="U73" s="57"/>
      <c r="V73" s="57"/>
    </row>
    <row r="74" spans="6:28">
      <c r="F74" s="161"/>
      <c r="G74" s="161"/>
      <c r="H74" s="161"/>
      <c r="U74" s="57"/>
      <c r="V74" s="57"/>
    </row>
    <row r="75" spans="6:28">
      <c r="F75" s="161"/>
      <c r="G75" s="161"/>
      <c r="H75" s="161"/>
    </row>
    <row r="76" spans="6:28">
      <c r="F76" s="161"/>
      <c r="G76" s="161"/>
      <c r="H76" s="161"/>
    </row>
    <row r="77" spans="6:28">
      <c r="F77" s="161"/>
      <c r="G77" s="161"/>
      <c r="H77" s="161"/>
    </row>
    <row r="78" spans="6:28">
      <c r="F78" s="161"/>
      <c r="G78" s="161"/>
      <c r="H78" s="161"/>
    </row>
    <row r="79" spans="6:28">
      <c r="F79" s="161"/>
      <c r="G79" s="161"/>
      <c r="H79" s="161"/>
    </row>
    <row r="80" spans="6:28">
      <c r="F80" s="161"/>
      <c r="G80" s="161"/>
      <c r="H80" s="161"/>
    </row>
    <row r="81" spans="5:8">
      <c r="F81" s="161"/>
      <c r="G81" s="161"/>
      <c r="H81" s="161"/>
    </row>
    <row r="82" spans="5:8">
      <c r="E82" s="161"/>
      <c r="F82" s="161"/>
      <c r="G82" s="161"/>
      <c r="H82" s="161"/>
    </row>
    <row r="83" spans="5:8">
      <c r="E83" s="161"/>
      <c r="F83" s="161"/>
      <c r="G83" s="161"/>
      <c r="H83" s="161"/>
    </row>
    <row r="84" spans="5:8">
      <c r="E84" s="161"/>
      <c r="F84" s="161"/>
      <c r="G84" s="161"/>
      <c r="H84" s="161"/>
    </row>
    <row r="85" spans="5:8">
      <c r="E85" s="161"/>
      <c r="F85" s="161"/>
      <c r="G85" s="161"/>
      <c r="H85" s="161"/>
    </row>
    <row r="86" spans="5:8">
      <c r="E86" s="161"/>
      <c r="F86" s="161"/>
      <c r="G86" s="161"/>
      <c r="H86" s="161"/>
    </row>
    <row r="87" spans="5:8">
      <c r="E87" s="161"/>
      <c r="F87" s="161"/>
      <c r="G87" s="161"/>
      <c r="H87" s="161"/>
    </row>
    <row r="88" spans="5:8">
      <c r="E88" s="161"/>
      <c r="F88" s="161"/>
      <c r="G88" s="161"/>
      <c r="H88" s="161"/>
    </row>
    <row r="89" spans="5:8">
      <c r="E89" s="161"/>
      <c r="F89" s="161"/>
      <c r="G89" s="161"/>
      <c r="H89" s="161"/>
    </row>
    <row r="90" spans="5:8">
      <c r="E90" s="161"/>
      <c r="F90" s="161"/>
      <c r="G90" s="161"/>
      <c r="H90" s="161"/>
    </row>
    <row r="91" spans="5:8">
      <c r="E91" s="161"/>
      <c r="F91" s="161"/>
      <c r="G91" s="161"/>
      <c r="H91" s="161"/>
    </row>
  </sheetData>
  <mergeCells count="6">
    <mergeCell ref="C49:P49"/>
    <mergeCell ref="B6:C6"/>
    <mergeCell ref="B37:C37"/>
    <mergeCell ref="B12:C12"/>
    <mergeCell ref="B10:C10"/>
    <mergeCell ref="C48:K48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2:GV89"/>
  <sheetViews>
    <sheetView zoomScale="91" zoomScaleNormal="91" zoomScaleSheetLayoutView="95" workbookViewId="0">
      <selection activeCell="D36" sqref="D36"/>
    </sheetView>
  </sheetViews>
  <sheetFormatPr baseColWidth="10" defaultColWidth="11.5546875" defaultRowHeight="11.25"/>
  <cols>
    <col min="1" max="1" width="4.77734375" style="73" customWidth="1"/>
    <col min="2" max="2" width="14" style="73" customWidth="1"/>
    <col min="3" max="3" width="33" style="73" customWidth="1"/>
    <col min="4" max="22" width="10.109375" style="73" customWidth="1"/>
    <col min="23" max="16384" width="11.5546875" style="73"/>
  </cols>
  <sheetData>
    <row r="2" spans="1:204" s="66" customFormat="1" ht="18" customHeight="1">
      <c r="B2" s="73"/>
      <c r="C2" s="73"/>
    </row>
    <row r="3" spans="1:204" s="66" customFormat="1" ht="18" customHeight="1">
      <c r="B3" s="73"/>
      <c r="C3" s="243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4" ht="18" customHeight="1">
      <c r="B4" s="65" t="s">
        <v>362</v>
      </c>
      <c r="C4" s="3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</row>
    <row r="5" spans="1:204" ht="18" customHeight="1">
      <c r="B5" s="67" t="s">
        <v>361</v>
      </c>
      <c r="C5" s="38"/>
      <c r="D5" s="38"/>
      <c r="S5" s="243"/>
      <c r="T5" s="243"/>
    </row>
    <row r="6" spans="1:204" ht="15.95" customHeight="1">
      <c r="B6" s="295" t="s">
        <v>401</v>
      </c>
      <c r="C6" s="295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71"/>
      <c r="U6" s="243"/>
      <c r="V6" s="243"/>
    </row>
    <row r="7" spans="1:204" ht="9.9499999999999993" customHeight="1" thickBot="1">
      <c r="B7" s="68"/>
      <c r="C7" s="68"/>
      <c r="D7" s="68"/>
      <c r="E7" s="68"/>
      <c r="F7" s="68"/>
      <c r="G7" s="68"/>
      <c r="H7" s="68"/>
    </row>
    <row r="8" spans="1:204" s="83" customFormat="1" ht="30" customHeight="1" thickBot="1">
      <c r="B8" s="41" t="s">
        <v>142</v>
      </c>
      <c r="C8" s="70"/>
      <c r="D8" s="71">
        <v>2006</v>
      </c>
      <c r="E8" s="71">
        <v>2007</v>
      </c>
      <c r="F8" s="71">
        <v>2008</v>
      </c>
      <c r="G8" s="71">
        <v>2009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2016</v>
      </c>
      <c r="O8" s="71">
        <v>2017</v>
      </c>
      <c r="P8" s="71">
        <v>2018</v>
      </c>
      <c r="Q8" s="71">
        <v>2019</v>
      </c>
      <c r="R8" s="71">
        <v>2020</v>
      </c>
      <c r="S8" s="71">
        <v>2021</v>
      </c>
      <c r="T8" s="71">
        <v>2022</v>
      </c>
      <c r="U8" s="71">
        <v>2023</v>
      </c>
      <c r="V8" s="71">
        <v>2024</v>
      </c>
    </row>
    <row r="9" spans="1:204" ht="15" customHeight="1">
      <c r="D9" s="136"/>
      <c r="E9" s="136"/>
      <c r="F9" s="136"/>
      <c r="G9" s="136"/>
      <c r="H9" s="136"/>
      <c r="I9" s="136"/>
      <c r="J9" s="136"/>
      <c r="W9" s="94"/>
    </row>
    <row r="10" spans="1:204" ht="15" customHeight="1">
      <c r="B10" s="297" t="s">
        <v>330</v>
      </c>
      <c r="C10" s="297"/>
      <c r="D10" s="118">
        <v>54164.425729839983</v>
      </c>
      <c r="E10" s="118">
        <v>64484.086942790003</v>
      </c>
      <c r="F10" s="118">
        <v>71791.062636520001</v>
      </c>
      <c r="G10" s="118">
        <v>79753.912756549995</v>
      </c>
      <c r="H10" s="118">
        <v>91680.659999999974</v>
      </c>
      <c r="I10" s="118">
        <v>105315.92599999999</v>
      </c>
      <c r="J10" s="118">
        <v>113360.39700000001</v>
      </c>
      <c r="K10" s="118">
        <v>133052.4944899159</v>
      </c>
      <c r="L10" s="118">
        <v>158883.19100000002</v>
      </c>
      <c r="M10" s="118">
        <v>186015.674</v>
      </c>
      <c r="N10" s="118">
        <v>217786.30899999995</v>
      </c>
      <c r="O10" s="118">
        <v>248473.41300000006</v>
      </c>
      <c r="P10" s="118">
        <v>226412.497</v>
      </c>
      <c r="Q10" s="118">
        <v>230493.89528624</v>
      </c>
      <c r="R10" s="118">
        <v>241194.49742895662</v>
      </c>
      <c r="S10" s="118">
        <f>+S12+S13+S15+S16+S25</f>
        <v>262157.49685283087</v>
      </c>
      <c r="T10" s="118">
        <f>+T12+T13+T15+T16+T25</f>
        <v>284178.19456409279</v>
      </c>
      <c r="U10" s="118">
        <f>+U12+U13+U15+U16+U25</f>
        <v>317693.71218653698</v>
      </c>
      <c r="V10" s="118">
        <f>+V12+V13+V15+V16+V25</f>
        <v>342908.90932482941</v>
      </c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</row>
    <row r="11" spans="1:204" ht="15" customHeight="1">
      <c r="B11" s="77"/>
      <c r="C11" s="147"/>
      <c r="D11" s="49"/>
      <c r="E11" s="49"/>
      <c r="F11" s="49"/>
      <c r="G11" s="49"/>
      <c r="H11" s="49"/>
      <c r="I11" s="54"/>
      <c r="J11" s="54"/>
      <c r="K11" s="54"/>
      <c r="L11" s="54"/>
      <c r="M11" s="54"/>
      <c r="N11" s="54"/>
      <c r="O11" s="94"/>
      <c r="P11" s="94"/>
      <c r="Q11" s="94"/>
      <c r="R11" s="94"/>
      <c r="S11" s="24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</row>
    <row r="12" spans="1:204" ht="15.95" customHeight="1">
      <c r="B12" s="102" t="s">
        <v>331</v>
      </c>
      <c r="C12" s="148"/>
      <c r="D12" s="54">
        <v>31941.771799900001</v>
      </c>
      <c r="E12" s="54">
        <v>42026.333033620002</v>
      </c>
      <c r="F12" s="54">
        <v>47198.665636520003</v>
      </c>
      <c r="G12" s="54">
        <v>44241.663756549999</v>
      </c>
      <c r="H12" s="54">
        <v>45289.1</v>
      </c>
      <c r="I12" s="54">
        <v>53852.4</v>
      </c>
      <c r="J12" s="54">
        <v>69457.167000000001</v>
      </c>
      <c r="K12" s="54">
        <v>84281.793489915901</v>
      </c>
      <c r="L12" s="54">
        <v>100712.05900000004</v>
      </c>
      <c r="M12" s="54">
        <v>123839.23799999997</v>
      </c>
      <c r="N12" s="54">
        <v>146721.59299999996</v>
      </c>
      <c r="O12" s="54">
        <v>167150.28800000003</v>
      </c>
      <c r="P12" s="54">
        <v>152240.198</v>
      </c>
      <c r="Q12" s="54">
        <v>132386.01854853838</v>
      </c>
      <c r="R12" s="54">
        <v>127644.84021928714</v>
      </c>
      <c r="S12" s="54">
        <v>133676.68877164286</v>
      </c>
      <c r="T12" s="54">
        <v>154065.85579872571</v>
      </c>
      <c r="U12" s="54">
        <v>180363.51430642902</v>
      </c>
      <c r="V12" s="54">
        <v>215193.14247809679</v>
      </c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</row>
    <row r="13" spans="1:204" ht="15.95" customHeight="1">
      <c r="B13" s="102" t="s">
        <v>287</v>
      </c>
      <c r="C13" s="148"/>
      <c r="D13" s="54">
        <v>-1101.4913023399999</v>
      </c>
      <c r="E13" s="54">
        <v>-1500.03515068</v>
      </c>
      <c r="F13" s="54">
        <v>-1807.914</v>
      </c>
      <c r="G13" s="54">
        <v>-2085.5909999999999</v>
      </c>
      <c r="H13" s="54">
        <v>-1784.6</v>
      </c>
      <c r="I13" s="54">
        <v>-1861.0950000000003</v>
      </c>
      <c r="J13" s="54">
        <v>-2019.2760000000001</v>
      </c>
      <c r="K13" s="54">
        <v>-1923.71</v>
      </c>
      <c r="L13" s="54">
        <v>-2397.7889999999998</v>
      </c>
      <c r="M13" s="54">
        <v>-2828.7519999999995</v>
      </c>
      <c r="N13" s="54">
        <v>-3211.1880000000001</v>
      </c>
      <c r="O13" s="54">
        <v>-3970.2130000000002</v>
      </c>
      <c r="P13" s="54">
        <v>-6814.5250000000015</v>
      </c>
      <c r="Q13" s="54">
        <v>-8303.5332705499986</v>
      </c>
      <c r="R13" s="54">
        <v>-8500.9792163487018</v>
      </c>
      <c r="S13" s="54">
        <v>-7437.1827427491999</v>
      </c>
      <c r="T13" s="54">
        <v>-7756.2805962104985</v>
      </c>
      <c r="U13" s="54">
        <v>-8825.9391194133004</v>
      </c>
      <c r="V13" s="54">
        <v>-10044.8420598761</v>
      </c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</row>
    <row r="14" spans="1:204" s="182" customFormat="1" ht="9" customHeight="1">
      <c r="A14" s="73"/>
      <c r="B14" s="102"/>
      <c r="C14" s="148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</row>
    <row r="15" spans="1:204" ht="15.95" customHeight="1">
      <c r="B15" s="102" t="s">
        <v>288</v>
      </c>
      <c r="C15" s="148"/>
      <c r="D15" s="54">
        <v>9422.0445035199991</v>
      </c>
      <c r="E15" s="54">
        <v>8898.4743787299994</v>
      </c>
      <c r="F15" s="54">
        <v>8266.2070000000003</v>
      </c>
      <c r="G15" s="54">
        <v>10666.196</v>
      </c>
      <c r="H15" s="54">
        <v>19007.2</v>
      </c>
      <c r="I15" s="54">
        <v>21876.487999999998</v>
      </c>
      <c r="J15" s="54">
        <v>18199.337</v>
      </c>
      <c r="K15" s="54">
        <v>16515.819</v>
      </c>
      <c r="L15" s="54">
        <v>17487.163999999997</v>
      </c>
      <c r="M15" s="54">
        <v>17983.681999999997</v>
      </c>
      <c r="N15" s="54">
        <v>23191.951999999994</v>
      </c>
      <c r="O15" s="54">
        <v>27908.893999999993</v>
      </c>
      <c r="P15" s="54">
        <v>27207.468000000001</v>
      </c>
      <c r="Q15" s="54">
        <v>38839.112236600304</v>
      </c>
      <c r="R15" s="54">
        <v>55079.105672443096</v>
      </c>
      <c r="S15" s="54">
        <v>63462.912806956701</v>
      </c>
      <c r="T15" s="54">
        <v>63325.903901087397</v>
      </c>
      <c r="U15" s="54">
        <v>61764.143448940398</v>
      </c>
      <c r="V15" s="54">
        <v>56044.640550121883</v>
      </c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</row>
    <row r="16" spans="1:204" ht="15.95" customHeight="1">
      <c r="B16" s="102" t="s">
        <v>289</v>
      </c>
      <c r="C16" s="148"/>
      <c r="D16" s="54">
        <v>11867.378584800002</v>
      </c>
      <c r="E16" s="54">
        <v>12477.946558820002</v>
      </c>
      <c r="F16" s="54">
        <v>15229.421999999997</v>
      </c>
      <c r="G16" s="54">
        <v>23525.927</v>
      </c>
      <c r="H16" s="54">
        <v>26274.1</v>
      </c>
      <c r="I16" s="54">
        <v>28610.243999999999</v>
      </c>
      <c r="J16" s="54">
        <v>24715.060000000005</v>
      </c>
      <c r="K16" s="54">
        <v>30856.566999999999</v>
      </c>
      <c r="L16" s="54">
        <v>39138.821000000004</v>
      </c>
      <c r="M16" s="54">
        <v>42030.751999999993</v>
      </c>
      <c r="N16" s="54">
        <v>45641.505000000005</v>
      </c>
      <c r="O16" s="54">
        <v>50964.65400000001</v>
      </c>
      <c r="P16" s="54">
        <v>46877.390999999996</v>
      </c>
      <c r="Q16" s="54">
        <v>58930.157188310703</v>
      </c>
      <c r="R16" s="54">
        <v>59205.718816091401</v>
      </c>
      <c r="S16" s="54">
        <v>63778.0926355458</v>
      </c>
      <c r="T16" s="54">
        <v>65548.375058333113</v>
      </c>
      <c r="U16" s="54">
        <v>74309.101730570197</v>
      </c>
      <c r="V16" s="54">
        <v>72442.679178563107</v>
      </c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</row>
    <row r="17" spans="2:46" s="150" customFormat="1" ht="15.95" customHeight="1">
      <c r="B17" s="128" t="s">
        <v>290</v>
      </c>
      <c r="C17" s="148"/>
      <c r="D17" s="54">
        <v>3708.9766692200001</v>
      </c>
      <c r="E17" s="54">
        <v>4315.5274184</v>
      </c>
      <c r="F17" s="54">
        <v>4874.25</v>
      </c>
      <c r="G17" s="54">
        <v>6267.6670000000004</v>
      </c>
      <c r="H17" s="54">
        <v>6252.2000000000007</v>
      </c>
      <c r="I17" s="54">
        <v>8520.616</v>
      </c>
      <c r="J17" s="54">
        <v>8269.5949999999993</v>
      </c>
      <c r="K17" s="54">
        <v>8946.094000000001</v>
      </c>
      <c r="L17" s="54">
        <v>10180.787</v>
      </c>
      <c r="M17" s="54">
        <v>14963.127</v>
      </c>
      <c r="N17" s="54">
        <v>12751.224999999999</v>
      </c>
      <c r="O17" s="54">
        <v>14914.944</v>
      </c>
      <c r="P17" s="54">
        <v>12615.766</v>
      </c>
      <c r="Q17" s="54">
        <v>14316.885245869998</v>
      </c>
      <c r="R17" s="54">
        <v>16153.128239659998</v>
      </c>
      <c r="S17" s="54">
        <v>17076.054061340001</v>
      </c>
      <c r="T17" s="54">
        <v>21074.125967990003</v>
      </c>
      <c r="U17" s="54">
        <f>+SUM(U18:U19)</f>
        <v>22480.040103920001</v>
      </c>
      <c r="V17" s="54">
        <f>+SUM(V18:V19)</f>
        <v>27388.364570688904</v>
      </c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</row>
    <row r="18" spans="2:46" ht="15.95" customHeight="1">
      <c r="B18" s="82" t="s">
        <v>291</v>
      </c>
      <c r="C18" s="148"/>
      <c r="D18" s="54">
        <v>622.82076976999997</v>
      </c>
      <c r="E18" s="54">
        <v>1073.58275379</v>
      </c>
      <c r="F18" s="54">
        <v>1355.0719999999999</v>
      </c>
      <c r="G18" s="54">
        <v>1461.58</v>
      </c>
      <c r="H18" s="54">
        <v>1702.4</v>
      </c>
      <c r="I18" s="54">
        <v>1731.5319999999999</v>
      </c>
      <c r="J18" s="54">
        <v>2358.39</v>
      </c>
      <c r="K18" s="54">
        <v>2887.3879999999999</v>
      </c>
      <c r="L18" s="54">
        <v>3557.5350000000003</v>
      </c>
      <c r="M18" s="54">
        <v>4078.627</v>
      </c>
      <c r="N18" s="54">
        <v>4387.1809999999996</v>
      </c>
      <c r="O18" s="54">
        <v>5205.1589999999997</v>
      </c>
      <c r="P18" s="54">
        <v>4886.59</v>
      </c>
      <c r="Q18" s="54">
        <v>5377.4226203999997</v>
      </c>
      <c r="R18" s="54">
        <v>5594.2473119799997</v>
      </c>
      <c r="S18" s="54">
        <v>5839.3514474299991</v>
      </c>
      <c r="T18" s="54">
        <v>7041.90481198</v>
      </c>
      <c r="U18" s="54">
        <v>7696.7624332200003</v>
      </c>
      <c r="V18" s="54">
        <v>8919.1026604289</v>
      </c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</row>
    <row r="19" spans="2:46" ht="15.95" customHeight="1">
      <c r="B19" s="82" t="s">
        <v>292</v>
      </c>
      <c r="C19" s="148"/>
      <c r="D19" s="54">
        <v>3086.1558994500001</v>
      </c>
      <c r="E19" s="54">
        <v>3241.94466461</v>
      </c>
      <c r="F19" s="54">
        <v>3519.1779999999999</v>
      </c>
      <c r="G19" s="54">
        <v>4806.0870000000004</v>
      </c>
      <c r="H19" s="54">
        <v>4549.8</v>
      </c>
      <c r="I19" s="54">
        <v>6789.0839999999998</v>
      </c>
      <c r="J19" s="54">
        <v>5911.204999999999</v>
      </c>
      <c r="K19" s="54">
        <v>6058.7060000000001</v>
      </c>
      <c r="L19" s="54">
        <v>6623.2519999999995</v>
      </c>
      <c r="M19" s="54">
        <v>10884.5</v>
      </c>
      <c r="N19" s="54">
        <v>8364.0439999999999</v>
      </c>
      <c r="O19" s="54">
        <v>9709.7849999999999</v>
      </c>
      <c r="P19" s="54">
        <v>7729.1760000000004</v>
      </c>
      <c r="Q19" s="54">
        <v>8939.4626254699979</v>
      </c>
      <c r="R19" s="54">
        <v>10558.880927679998</v>
      </c>
      <c r="S19" s="54">
        <v>11236.70261391</v>
      </c>
      <c r="T19" s="54">
        <v>14032.221156010002</v>
      </c>
      <c r="U19" s="54">
        <v>14783.277670699999</v>
      </c>
      <c r="V19" s="54">
        <v>18469.261910260004</v>
      </c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</row>
    <row r="20" spans="2:46" s="150" customFormat="1" ht="15.95" customHeight="1">
      <c r="B20" s="128" t="s">
        <v>293</v>
      </c>
      <c r="C20" s="148"/>
      <c r="D20" s="54">
        <v>7952.99722234</v>
      </c>
      <c r="E20" s="54">
        <v>7694.9383478199998</v>
      </c>
      <c r="F20" s="54">
        <v>10075.76</v>
      </c>
      <c r="G20" s="54">
        <v>16163.428</v>
      </c>
      <c r="H20" s="54">
        <v>19482.699999999997</v>
      </c>
      <c r="I20" s="54">
        <v>18523.241999999998</v>
      </c>
      <c r="J20" s="54">
        <v>15381.439000000004</v>
      </c>
      <c r="K20" s="54">
        <v>19686.114999999998</v>
      </c>
      <c r="L20" s="54">
        <v>27048.009000000002</v>
      </c>
      <c r="M20" s="54">
        <v>26180.334999999995</v>
      </c>
      <c r="N20" s="54">
        <v>31626.054000000004</v>
      </c>
      <c r="O20" s="54">
        <v>34216.673000000003</v>
      </c>
      <c r="P20" s="54">
        <v>32531.478000000003</v>
      </c>
      <c r="Q20" s="54">
        <v>42594.884810660908</v>
      </c>
      <c r="R20" s="54">
        <v>40101.784055496202</v>
      </c>
      <c r="S20" s="54">
        <v>44167.667865838397</v>
      </c>
      <c r="T20" s="54">
        <v>41061.727571972304</v>
      </c>
      <c r="U20" s="54">
        <f>+SUM(U21:U23)</f>
        <v>47129.441826529001</v>
      </c>
      <c r="V20" s="54">
        <f>+SUM(V21:V23)</f>
        <v>41972.166286324507</v>
      </c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</row>
    <row r="21" spans="2:46" ht="15.95" customHeight="1">
      <c r="B21" s="82" t="s">
        <v>291</v>
      </c>
      <c r="C21" s="148"/>
      <c r="D21" s="54">
        <v>649.72782481000002</v>
      </c>
      <c r="E21" s="54">
        <v>854.00767442999995</v>
      </c>
      <c r="F21" s="54">
        <v>1080.3689999999999</v>
      </c>
      <c r="G21" s="54">
        <v>1174.6690000000001</v>
      </c>
      <c r="H21" s="54">
        <v>1213.9000000000001</v>
      </c>
      <c r="I21" s="54">
        <v>1471.8239999999998</v>
      </c>
      <c r="J21" s="54">
        <v>1580.683</v>
      </c>
      <c r="K21" s="54">
        <v>1820.742</v>
      </c>
      <c r="L21" s="54">
        <v>3354.9969999999994</v>
      </c>
      <c r="M21" s="54">
        <v>3164.7409999999995</v>
      </c>
      <c r="N21" s="54">
        <v>3737.1690000000003</v>
      </c>
      <c r="O21" s="54">
        <v>4391.3060000000005</v>
      </c>
      <c r="P21" s="54">
        <v>3685.3959999999997</v>
      </c>
      <c r="Q21" s="54">
        <v>4474.1347451800011</v>
      </c>
      <c r="R21" s="54">
        <v>4444.5600490596007</v>
      </c>
      <c r="S21" s="54">
        <v>4429.4321547910995</v>
      </c>
      <c r="T21" s="54">
        <v>6296.2345402115998</v>
      </c>
      <c r="U21" s="54">
        <v>6350.8362653988015</v>
      </c>
      <c r="V21" s="54">
        <v>6334.5217212115012</v>
      </c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</row>
    <row r="22" spans="2:46" ht="15.95" customHeight="1">
      <c r="B22" s="82" t="s">
        <v>292</v>
      </c>
      <c r="C22" s="148"/>
      <c r="D22" s="54">
        <v>5841.8631587199998</v>
      </c>
      <c r="E22" s="54">
        <v>5325.73259977</v>
      </c>
      <c r="F22" s="54">
        <v>6316.866</v>
      </c>
      <c r="G22" s="54">
        <v>9362.1710000000003</v>
      </c>
      <c r="H22" s="54">
        <v>11892.9</v>
      </c>
      <c r="I22" s="54">
        <v>11821.449999999999</v>
      </c>
      <c r="J22" s="54">
        <v>10361.638000000003</v>
      </c>
      <c r="K22" s="54">
        <v>12592.489</v>
      </c>
      <c r="L22" s="54">
        <v>16875.063000000002</v>
      </c>
      <c r="M22" s="54">
        <v>18440.025999999998</v>
      </c>
      <c r="N22" s="54">
        <v>21531.714</v>
      </c>
      <c r="O22" s="54">
        <v>22196.715000000004</v>
      </c>
      <c r="P22" s="54">
        <v>20305.369000000002</v>
      </c>
      <c r="Q22" s="54">
        <v>18764.100797070001</v>
      </c>
      <c r="R22" s="54">
        <v>21970.989729987905</v>
      </c>
      <c r="S22" s="54">
        <v>25759.383140694597</v>
      </c>
      <c r="T22" s="54">
        <v>21848.591352488504</v>
      </c>
      <c r="U22" s="54">
        <v>29047.256957103797</v>
      </c>
      <c r="V22" s="54">
        <v>26060.564165015603</v>
      </c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</row>
    <row r="23" spans="2:46" ht="15.95" customHeight="1">
      <c r="B23" s="82" t="s">
        <v>294</v>
      </c>
      <c r="C23" s="148"/>
      <c r="D23" s="54">
        <v>1461.4062388100001</v>
      </c>
      <c r="E23" s="54">
        <v>1515.1980736200001</v>
      </c>
      <c r="F23" s="54">
        <v>2678.5250000000001</v>
      </c>
      <c r="G23" s="54">
        <v>5626.5879999999997</v>
      </c>
      <c r="H23" s="54">
        <v>6375.9</v>
      </c>
      <c r="I23" s="54">
        <v>5229.9679999999998</v>
      </c>
      <c r="J23" s="54">
        <v>3439.1180000000004</v>
      </c>
      <c r="K23" s="54">
        <v>5272.884</v>
      </c>
      <c r="L23" s="54">
        <v>6817.9489999999996</v>
      </c>
      <c r="M23" s="54">
        <v>4575.5680000000002</v>
      </c>
      <c r="N23" s="54">
        <v>6357.1710000000003</v>
      </c>
      <c r="O23" s="54">
        <v>7628.652</v>
      </c>
      <c r="P23" s="54">
        <v>8540.7129999999979</v>
      </c>
      <c r="Q23" s="54">
        <v>19356.649268410903</v>
      </c>
      <c r="R23" s="54">
        <v>13686.234276448698</v>
      </c>
      <c r="S23" s="54">
        <v>13978.852570352703</v>
      </c>
      <c r="T23" s="54">
        <v>12916.9016792722</v>
      </c>
      <c r="U23" s="54">
        <v>11731.348604026402</v>
      </c>
      <c r="V23" s="54">
        <v>9577.0804000974003</v>
      </c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</row>
    <row r="24" spans="2:46" s="150" customFormat="1" ht="15.95" customHeight="1">
      <c r="B24" s="128" t="s">
        <v>295</v>
      </c>
      <c r="C24" s="148"/>
      <c r="D24" s="54">
        <v>205.40469324000199</v>
      </c>
      <c r="E24" s="54">
        <v>467.480792600001</v>
      </c>
      <c r="F24" s="54">
        <v>279.41199999999702</v>
      </c>
      <c r="G24" s="54">
        <v>1094.8320000000001</v>
      </c>
      <c r="H24" s="54">
        <v>539.20000000000005</v>
      </c>
      <c r="I24" s="54">
        <v>1566.386</v>
      </c>
      <c r="J24" s="54">
        <v>1064.0260000000001</v>
      </c>
      <c r="K24" s="54">
        <v>2224.3580000000002</v>
      </c>
      <c r="L24" s="54">
        <v>1910.0250000000015</v>
      </c>
      <c r="M24" s="54">
        <v>887.2899999999936</v>
      </c>
      <c r="N24" s="54">
        <v>1264.2260000000001</v>
      </c>
      <c r="O24" s="54">
        <v>1833.0370000000039</v>
      </c>
      <c r="P24" s="54">
        <v>1730.1469999999899</v>
      </c>
      <c r="Q24" s="54">
        <v>2018.3871317798</v>
      </c>
      <c r="R24" s="54">
        <v>2950.8065209352003</v>
      </c>
      <c r="S24" s="54">
        <v>2534.3707083674003</v>
      </c>
      <c r="T24" s="54">
        <v>3412.5215183708005</v>
      </c>
      <c r="U24" s="54">
        <v>4699.6198001211997</v>
      </c>
      <c r="V24" s="54">
        <v>3082.1483215497001</v>
      </c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</row>
    <row r="25" spans="2:46" ht="15.95" customHeight="1">
      <c r="B25" s="151" t="s">
        <v>296</v>
      </c>
      <c r="C25" s="148"/>
      <c r="D25" s="54">
        <v>2034.72214395999</v>
      </c>
      <c r="E25" s="54">
        <v>2581.3681222999999</v>
      </c>
      <c r="F25" s="54">
        <v>2904.6819999999998</v>
      </c>
      <c r="G25" s="54">
        <v>3405.7170000000001</v>
      </c>
      <c r="H25" s="54">
        <v>2894.86</v>
      </c>
      <c r="I25" s="54">
        <v>2837.8889999999992</v>
      </c>
      <c r="J25" s="54">
        <v>3008.1089999999999</v>
      </c>
      <c r="K25" s="54">
        <v>3322.0250000000001</v>
      </c>
      <c r="L25" s="54">
        <v>3942.9360000000006</v>
      </c>
      <c r="M25" s="54">
        <v>4990.7540000000008</v>
      </c>
      <c r="N25" s="54">
        <v>5442.4470000000001</v>
      </c>
      <c r="O25" s="54">
        <v>6419.79</v>
      </c>
      <c r="P25" s="54">
        <v>6901.9650000000001</v>
      </c>
      <c r="Q25" s="54">
        <v>8642.1405833406552</v>
      </c>
      <c r="R25" s="54">
        <v>7765.8119374836997</v>
      </c>
      <c r="S25" s="54">
        <v>8676.985381434697</v>
      </c>
      <c r="T25" s="54">
        <v>8994.3404021571005</v>
      </c>
      <c r="U25" s="54">
        <v>10082.891820010696</v>
      </c>
      <c r="V25" s="54">
        <v>9273.2891779236979</v>
      </c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</row>
    <row r="26" spans="2:46" ht="9.75" customHeight="1" thickBot="1">
      <c r="B26" s="68"/>
      <c r="C26" s="152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</row>
    <row r="27" spans="2:46" ht="6" customHeight="1">
      <c r="C27" s="146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</row>
    <row r="28" spans="2:46" ht="16.149999999999999" customHeight="1">
      <c r="B28" s="73" t="s">
        <v>78</v>
      </c>
      <c r="C28" s="63" t="s">
        <v>329</v>
      </c>
      <c r="D28" s="37"/>
      <c r="E28" s="54"/>
      <c r="F28" s="54"/>
      <c r="G28" s="54"/>
      <c r="H28" s="54"/>
      <c r="I28" s="54"/>
      <c r="J28" s="5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</row>
    <row r="29" spans="2:46" ht="16.149999999999999" customHeight="1">
      <c r="B29" s="62" t="s">
        <v>183</v>
      </c>
      <c r="C29" s="62" t="s">
        <v>347</v>
      </c>
      <c r="D29" s="56"/>
      <c r="E29" s="54"/>
      <c r="F29" s="54"/>
      <c r="G29" s="54"/>
      <c r="H29" s="54"/>
      <c r="I29" s="54"/>
      <c r="J29" s="5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</row>
    <row r="30" spans="2:46" ht="12.95" customHeight="1">
      <c r="B30" s="62"/>
      <c r="C30" s="62"/>
      <c r="D30" s="56"/>
      <c r="E30" s="54"/>
      <c r="F30" s="54"/>
      <c r="G30" s="54"/>
      <c r="H30" s="54"/>
      <c r="I30" s="54"/>
      <c r="J30" s="5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</row>
    <row r="31" spans="2:46" s="66" customFormat="1" ht="12.95" customHeight="1">
      <c r="B31" s="111"/>
      <c r="C31" s="111"/>
      <c r="D31" s="111"/>
      <c r="E31" s="122"/>
      <c r="F31" s="122"/>
      <c r="G31" s="122"/>
      <c r="H31" s="113"/>
      <c r="I31" s="113"/>
      <c r="J31" s="113"/>
      <c r="K31" s="113"/>
      <c r="L31" s="113"/>
      <c r="M31" s="113"/>
      <c r="N31" s="113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2:46" ht="18" customHeight="1"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</row>
    <row r="33" spans="3:46"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</row>
    <row r="34" spans="3:46">
      <c r="C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</row>
    <row r="35" spans="3:46">
      <c r="C35" s="94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94"/>
      <c r="V35" s="94"/>
      <c r="W35" s="94"/>
      <c r="X35" s="94"/>
      <c r="Y35" s="94"/>
      <c r="Z35" s="94"/>
      <c r="AA35" s="94"/>
      <c r="AB35" s="94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</row>
    <row r="36" spans="3:46">
      <c r="C36" s="94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94"/>
      <c r="V36" s="94"/>
      <c r="W36" s="94"/>
      <c r="X36" s="94"/>
      <c r="Y36" s="94"/>
      <c r="Z36" s="94"/>
      <c r="AA36" s="94"/>
      <c r="AB36" s="94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</row>
    <row r="37" spans="3:46">
      <c r="C37" s="94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94"/>
      <c r="V37" s="94"/>
      <c r="W37" s="94"/>
      <c r="X37" s="94"/>
      <c r="Y37" s="94"/>
      <c r="Z37" s="94"/>
      <c r="AA37" s="94"/>
      <c r="AB37" s="94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</row>
    <row r="38" spans="3:46">
      <c r="C38" s="94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94"/>
      <c r="V38" s="94"/>
      <c r="W38" s="94"/>
      <c r="X38" s="94"/>
      <c r="Y38" s="94"/>
      <c r="Z38" s="94"/>
      <c r="AA38" s="94"/>
      <c r="AB38" s="94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</row>
    <row r="39" spans="3:46">
      <c r="C39" s="94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94"/>
      <c r="V39" s="94"/>
      <c r="W39" s="94"/>
      <c r="X39" s="94"/>
      <c r="Y39" s="94"/>
      <c r="Z39" s="94"/>
      <c r="AA39" s="94"/>
      <c r="AB39" s="94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</row>
    <row r="40" spans="3:46">
      <c r="C40" s="94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94"/>
      <c r="V40" s="94"/>
      <c r="W40" s="94"/>
      <c r="X40" s="94"/>
      <c r="Y40" s="94"/>
      <c r="Z40" s="94"/>
      <c r="AA40" s="94"/>
      <c r="AB40" s="94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</row>
    <row r="41" spans="3:46">
      <c r="C41" s="94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94"/>
      <c r="V41" s="94"/>
      <c r="W41" s="94"/>
      <c r="X41" s="94"/>
      <c r="Y41" s="94"/>
      <c r="Z41" s="94"/>
      <c r="AA41" s="94"/>
      <c r="AB41" s="94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</row>
    <row r="42" spans="3:46">
      <c r="C42" s="94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94"/>
      <c r="V42" s="94"/>
      <c r="W42" s="94"/>
      <c r="X42" s="94"/>
      <c r="Y42" s="94"/>
      <c r="Z42" s="94"/>
      <c r="AA42" s="94"/>
      <c r="AB42" s="94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</row>
    <row r="43" spans="3:46">
      <c r="C43" s="94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94"/>
      <c r="V43" s="94"/>
      <c r="W43" s="94"/>
      <c r="X43" s="94"/>
      <c r="Y43" s="94"/>
      <c r="Z43" s="94"/>
      <c r="AA43" s="94"/>
      <c r="AB43" s="94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</row>
    <row r="44" spans="3:46">
      <c r="C44" s="94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94"/>
      <c r="V44" s="94"/>
      <c r="W44" s="94"/>
      <c r="X44" s="94"/>
      <c r="Y44" s="94"/>
      <c r="Z44" s="94"/>
      <c r="AA44" s="94"/>
      <c r="AB44" s="94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</row>
    <row r="45" spans="3:46">
      <c r="C45" s="94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94"/>
      <c r="V45" s="94"/>
      <c r="W45" s="94"/>
      <c r="X45" s="94"/>
      <c r="Y45" s="94"/>
      <c r="Z45" s="94"/>
      <c r="AA45" s="94"/>
      <c r="AB45" s="94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</row>
    <row r="46" spans="3:46">
      <c r="C46" s="94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94"/>
      <c r="V46" s="94"/>
      <c r="W46" s="94"/>
      <c r="X46" s="94"/>
      <c r="Y46" s="94"/>
      <c r="Z46" s="94"/>
      <c r="AA46" s="94"/>
      <c r="AB46" s="94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</row>
    <row r="47" spans="3:46">
      <c r="C47" s="94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94"/>
      <c r="V47" s="94"/>
      <c r="W47" s="94"/>
      <c r="X47" s="94"/>
      <c r="Y47" s="94"/>
      <c r="Z47" s="94"/>
      <c r="AA47" s="94"/>
      <c r="AB47" s="94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</row>
    <row r="48" spans="3:46" ht="6" customHeight="1">
      <c r="C48" s="94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94"/>
      <c r="V48" s="94"/>
      <c r="W48" s="94"/>
      <c r="X48" s="94"/>
      <c r="Y48" s="94"/>
      <c r="Z48" s="94"/>
      <c r="AA48" s="94"/>
      <c r="AB48" s="94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</row>
    <row r="49" spans="3:46">
      <c r="C49" s="94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94"/>
      <c r="V49" s="94"/>
      <c r="W49" s="94"/>
      <c r="X49" s="94"/>
      <c r="Y49" s="94"/>
      <c r="Z49" s="94"/>
      <c r="AA49" s="94"/>
      <c r="AB49" s="94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</row>
    <row r="50" spans="3:46">
      <c r="C50" s="94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94"/>
      <c r="V50" s="94"/>
      <c r="W50" s="94"/>
      <c r="X50" s="94"/>
      <c r="Y50" s="94"/>
      <c r="Z50" s="94"/>
      <c r="AA50" s="94"/>
      <c r="AB50" s="94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</row>
    <row r="51" spans="3:46">
      <c r="C51" s="94"/>
      <c r="D51" s="146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</row>
    <row r="52" spans="3:46"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</row>
    <row r="53" spans="3:46"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</row>
    <row r="54" spans="3:46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</row>
    <row r="55" spans="3:46"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</row>
    <row r="56" spans="3:46"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</row>
    <row r="57" spans="3:46"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</row>
    <row r="58" spans="3:46"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</row>
    <row r="59" spans="3:46"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</row>
    <row r="60" spans="3:46"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</row>
    <row r="61" spans="3:46"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</row>
    <row r="62" spans="3:46"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</row>
    <row r="63" spans="3:46"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</row>
    <row r="64" spans="3:46"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</row>
    <row r="65" spans="3:46"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</row>
    <row r="66" spans="3:46"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</row>
    <row r="67" spans="3:46"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</row>
    <row r="68" spans="3:46"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</row>
    <row r="69" spans="3:46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</row>
    <row r="70" spans="3:46"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</row>
    <row r="71" spans="3:46"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</row>
    <row r="72" spans="3:46"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</row>
    <row r="73" spans="3:46"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</row>
    <row r="74" spans="3:46"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</row>
    <row r="75" spans="3:46"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</row>
    <row r="76" spans="3:46"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</row>
    <row r="77" spans="3:46"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</row>
    <row r="78" spans="3:46"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</row>
    <row r="79" spans="3:46"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</row>
    <row r="80" spans="3:46"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</row>
    <row r="81" spans="3:28"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</row>
    <row r="82" spans="3:28"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</row>
    <row r="83" spans="3:28"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</row>
    <row r="84" spans="3:28"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</row>
    <row r="85" spans="3:28"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</row>
    <row r="86" spans="3:28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</row>
    <row r="87" spans="3:28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</row>
    <row r="88" spans="3:28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</row>
    <row r="89" spans="3:28"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</row>
  </sheetData>
  <mergeCells count="2">
    <mergeCell ref="B6:C6"/>
    <mergeCell ref="B10:C10"/>
  </mergeCells>
  <phoneticPr fontId="14" type="noConversion"/>
  <printOptions horizontalCentered="1"/>
  <pageMargins left="0.78740157480314965" right="0.78740157480314965" top="0.39370078740157483" bottom="0.39370078740157483" header="0" footer="0"/>
  <pageSetup paperSize="5" scale="64" orientation="landscape" r:id="rId1"/>
  <ignoredErrors>
    <ignoredError sqref="U20:W20 U21:U23 W21:W2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Anual</vt:lpstr>
      <vt:lpstr>Mensual</vt:lpstr>
      <vt:lpstr>V-2</vt:lpstr>
      <vt:lpstr>CAP. V</vt:lpstr>
      <vt:lpstr>V-1</vt:lpstr>
      <vt:lpstr>V- 2</vt:lpstr>
      <vt:lpstr>V-3</vt:lpstr>
      <vt:lpstr>V-4</vt:lpstr>
      <vt:lpstr>V-5</vt:lpstr>
      <vt:lpstr>Hoja2</vt:lpstr>
      <vt:lpstr>V-2 (2)</vt:lpstr>
      <vt:lpstr>V-6</vt:lpstr>
      <vt:lpstr>V-7</vt:lpstr>
      <vt:lpstr>V-8</vt:lpstr>
      <vt:lpstr>V-9 </vt:lpstr>
      <vt:lpstr>V-10</vt:lpstr>
      <vt:lpstr>V-11</vt:lpstr>
      <vt:lpstr>V-12</vt:lpstr>
      <vt:lpstr>V-13</vt:lpstr>
      <vt:lpstr>V-14</vt:lpstr>
      <vt:lpstr>V-15 </vt:lpstr>
      <vt:lpstr>V-16 </vt:lpstr>
      <vt:lpstr>V-17 </vt:lpstr>
      <vt:lpstr>V-18 </vt:lpstr>
      <vt:lpstr>'V-2 (2)'!ACTIVOTOT</vt:lpstr>
      <vt:lpstr>ACTIVOTOT</vt:lpstr>
      <vt:lpstr>'CAP. V'!Área_de_impresión</vt:lpstr>
      <vt:lpstr>Hoja2!Área_de_impresión</vt:lpstr>
      <vt:lpstr>'V- 2'!Área_de_impresión</vt:lpstr>
      <vt:lpstr>'V-1'!Área_de_impresión</vt:lpstr>
      <vt:lpstr>'V-10'!Área_de_impresión</vt:lpstr>
      <vt:lpstr>'V-11'!Área_de_impresión</vt:lpstr>
      <vt:lpstr>'V-12'!Área_de_impresión</vt:lpstr>
      <vt:lpstr>'V-13'!Área_de_impresión</vt:lpstr>
      <vt:lpstr>'V-14'!Área_de_impresión</vt:lpstr>
      <vt:lpstr>'V-15 '!Área_de_impresión</vt:lpstr>
      <vt:lpstr>'V-16 '!Área_de_impresión</vt:lpstr>
      <vt:lpstr>'V-17 '!Área_de_impresión</vt:lpstr>
      <vt:lpstr>'V-18 '!Área_de_impresión</vt:lpstr>
      <vt:lpstr>'V-2'!Área_de_impresión</vt:lpstr>
      <vt:lpstr>'V-2 (2)'!Área_de_impresión</vt:lpstr>
      <vt:lpstr>'V-3'!Área_de_impresión</vt:lpstr>
      <vt:lpstr>'V-4'!Área_de_impresión</vt:lpstr>
      <vt:lpstr>'V-5'!Área_de_impresión</vt:lpstr>
      <vt:lpstr>'V-6'!Área_de_impresión</vt:lpstr>
      <vt:lpstr>'V-7'!Área_de_impresión</vt:lpstr>
      <vt:lpstr>'V-8'!Área_de_impresión</vt:lpstr>
      <vt:lpstr>'V-9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Jenny</dc:creator>
  <cp:lastModifiedBy>Miranda Corrales, Ligia del Socorro</cp:lastModifiedBy>
  <cp:lastPrinted>2023-04-27T17:25:31Z</cp:lastPrinted>
  <dcterms:created xsi:type="dcterms:W3CDTF">2010-08-09T17:07:43Z</dcterms:created>
  <dcterms:modified xsi:type="dcterms:W3CDTF">2025-04-23T16:15:11Z</dcterms:modified>
</cp:coreProperties>
</file>