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176" yWindow="65446" windowWidth="7650" windowHeight="7860" tabRatio="824" activeTab="0"/>
  </bookViews>
  <sheets>
    <sheet name="2016" sheetId="1" r:id="rId1"/>
  </sheets>
  <definedNames>
    <definedName name="_xlnm.Print_Area" localSheetId="0">'2016'!$B$1:$N$222</definedName>
    <definedName name="_xlnm.Print_Titles" localSheetId="0">'2016'!$1:$8</definedName>
  </definedNames>
  <calcPr fullCalcOnLoad="1"/>
</workbook>
</file>

<file path=xl/sharedStrings.xml><?xml version="1.0" encoding="utf-8"?>
<sst xmlns="http://schemas.openxmlformats.org/spreadsheetml/2006/main" count="213" uniqueCount="57">
  <si>
    <t>ESTADOS UNIDOS</t>
  </si>
  <si>
    <t>Carne</t>
  </si>
  <si>
    <t>Queso</t>
  </si>
  <si>
    <t>Tabaco en rama</t>
  </si>
  <si>
    <t>Oro</t>
  </si>
  <si>
    <t>Langosta</t>
  </si>
  <si>
    <t>COSTA RICA</t>
  </si>
  <si>
    <t>Ganado</t>
  </si>
  <si>
    <t>Harina de trigo</t>
  </si>
  <si>
    <t>EL SALVADOR</t>
  </si>
  <si>
    <t>GUATEMALA</t>
  </si>
  <si>
    <t>HONDURAS</t>
  </si>
  <si>
    <t>EUROPA</t>
  </si>
  <si>
    <t>ASIA</t>
  </si>
  <si>
    <t>RESTO DEL MUNDO</t>
  </si>
  <si>
    <t>Los demás</t>
  </si>
  <si>
    <t>PAIS/PRODUCTO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</si>
  <si>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</si>
  <si>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</si>
  <si>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</si>
  <si>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</si>
  <si>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</si>
  <si>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</si>
  <si>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</si>
  <si>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</si>
  <si>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</si>
  <si>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</si>
  <si>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</si>
  <si>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</si>
  <si>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TOTAL GENERAL</t>
  </si>
  <si>
    <t>Fuente: DGA, CNDC/ENATREL</t>
  </si>
  <si>
    <t>VENEZUELA</t>
  </si>
  <si>
    <t>BOLIVIA</t>
  </si>
  <si>
    <t>CUBA</t>
  </si>
  <si>
    <t>ECUADOR</t>
  </si>
  <si>
    <t>Dic</t>
  </si>
  <si>
    <t>Pescados frescos</t>
  </si>
  <si>
    <t>Frijol</t>
  </si>
  <si>
    <t>Banano</t>
  </si>
  <si>
    <t>Industria tabaco</t>
  </si>
  <si>
    <t>Industria bebida</t>
  </si>
  <si>
    <t>Café</t>
  </si>
  <si>
    <t>Azúcar</t>
  </si>
  <si>
    <t>Camarón</t>
  </si>
  <si>
    <t>Maní</t>
  </si>
  <si>
    <t>Café instantáneo</t>
  </si>
  <si>
    <t>MÉXICO</t>
  </si>
  <si>
    <t>CANADÁ</t>
  </si>
  <si>
    <t>Galletería</t>
  </si>
  <si>
    <t>Refinería petróleo</t>
  </si>
  <si>
    <t>Prod. químicos</t>
  </si>
  <si>
    <t>Prod. cerámicos</t>
  </si>
  <si>
    <t>RESTO DE AMÉRICA LATINA Y EL CARIBE</t>
  </si>
  <si>
    <t>CENTROAMÉRICA</t>
  </si>
  <si>
    <t>VOLUMEN</t>
  </si>
  <si>
    <t>(miles de Kilogramos)</t>
  </si>
  <si>
    <t>Exportaciones fob por principales socios comerciales 2016</t>
  </si>
</sst>
</file>

<file path=xl/styles.xml><?xml version="1.0" encoding="utf-8"?>
<styleSheet xmlns="http://schemas.openxmlformats.org/spreadsheetml/2006/main">
  <numFmts count="16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_(* #,##0.0_);_(* \(#,##0.0\);_(* &quot;-&quot;??_);_(@_)"/>
    <numFmt numFmtId="165" formatCode="#,##0.0_);\(#,##0.0\)"/>
    <numFmt numFmtId="166" formatCode="_ * #,##0.0_ ;_ * \-#,##0.0_ ;_ * &quot;-&quot;??_ ;_ @_ "/>
    <numFmt numFmtId="167" formatCode="_ [$€]\ * #,##0.00_ ;_ [$€]\ * \-#,##0.00_ ;_ [$€]\ * &quot;-&quot;??_ ;_ @_ "/>
    <numFmt numFmtId="168" formatCode="_(* #,##0.000000_);_(* \(#,##0.000000\);_(* &quot;-&quot;??_);_(@_)"/>
    <numFmt numFmtId="169" formatCode="_(* #,##0.0_);_(* \(#,##0.0\);_(* &quot;-&quot;?_);_(@_)"/>
    <numFmt numFmtId="170" formatCode="_(* #,##0.000000000_);_(* \(#,##0.000000000\);_(* &quot;-&quot;??_);_(@_)"/>
    <numFmt numFmtId="171" formatCode="_(* #,##0.00000000_);_(* \(#,##0.00000000\);_(* &quot;-&quot;??_);_(@_)"/>
  </numFmts>
  <fonts count="42">
    <font>
      <sz val="10"/>
      <color theme="1"/>
      <name val="Verdana"/>
      <family val="2"/>
    </font>
    <font>
      <sz val="11"/>
      <color indexed="8"/>
      <name val="Calibri"/>
      <family val="2"/>
    </font>
    <font>
      <b/>
      <sz val="14"/>
      <name val="Verdana"/>
      <family val="2"/>
    </font>
    <font>
      <i/>
      <sz val="11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7" fontId="5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/>
    </xf>
    <xf numFmtId="165" fontId="2" fillId="33" borderId="0" xfId="0" applyNumberFormat="1" applyFont="1" applyFill="1" applyBorder="1" applyAlignment="1" applyProtection="1">
      <alignment/>
      <protection/>
    </xf>
    <xf numFmtId="165" fontId="3" fillId="33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66" fontId="4" fillId="34" borderId="0" xfId="47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164" fontId="0" fillId="33" borderId="0" xfId="47" applyNumberFormat="1" applyFont="1" applyFill="1" applyAlignment="1">
      <alignment/>
    </xf>
    <xf numFmtId="166" fontId="4" fillId="34" borderId="0" xfId="47" applyNumberFormat="1" applyFont="1" applyFill="1" applyBorder="1" applyAlignment="1" applyProtection="1">
      <alignment vertical="center"/>
      <protection/>
    </xf>
    <xf numFmtId="49" fontId="0" fillId="33" borderId="0" xfId="0" applyNumberFormat="1" applyFill="1" applyAlignment="1">
      <alignment horizontal="left" indent="2"/>
    </xf>
    <xf numFmtId="0" fontId="0" fillId="33" borderId="0" xfId="0" applyFill="1" applyAlignment="1">
      <alignment horizontal="left" indent="2"/>
    </xf>
    <xf numFmtId="49" fontId="0" fillId="0" borderId="0" xfId="0" applyNumberFormat="1" applyAlignment="1">
      <alignment horizontal="left" indent="2"/>
    </xf>
    <xf numFmtId="0" fontId="0" fillId="33" borderId="0" xfId="0" applyFont="1" applyFill="1" applyAlignment="1">
      <alignment/>
    </xf>
    <xf numFmtId="4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49" fontId="0" fillId="33" borderId="10" xfId="0" applyNumberFormat="1" applyFill="1" applyBorder="1" applyAlignment="1">
      <alignment/>
    </xf>
    <xf numFmtId="164" fontId="0" fillId="33" borderId="10" xfId="47" applyNumberFormat="1" applyFont="1" applyFill="1" applyBorder="1" applyAlignment="1">
      <alignment/>
    </xf>
    <xf numFmtId="49" fontId="0" fillId="33" borderId="10" xfId="0" applyNumberFormat="1" applyFill="1" applyBorder="1" applyAlignment="1">
      <alignment horizontal="left" indent="2"/>
    </xf>
    <xf numFmtId="165" fontId="4" fillId="34" borderId="0" xfId="0" applyNumberFormat="1" applyFont="1" applyFill="1" applyBorder="1" applyAlignment="1" applyProtection="1">
      <alignment horizontal="left" indent="1"/>
      <protection/>
    </xf>
    <xf numFmtId="164" fontId="0" fillId="33" borderId="0" xfId="47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6" fontId="0" fillId="33" borderId="0" xfId="0" applyNumberFormat="1" applyFill="1" applyAlignment="1">
      <alignment/>
    </xf>
    <xf numFmtId="168" fontId="0" fillId="33" borderId="0" xfId="47" applyNumberFormat="1" applyFont="1" applyFill="1" applyAlignment="1">
      <alignment/>
    </xf>
    <xf numFmtId="165" fontId="4" fillId="34" borderId="0" xfId="0" applyNumberFormat="1" applyFont="1" applyFill="1" applyBorder="1" applyAlignment="1" applyProtection="1">
      <alignment horizontal="center" vertical="center"/>
      <protection/>
    </xf>
    <xf numFmtId="164" fontId="0" fillId="33" borderId="0" xfId="47" applyNumberFormat="1" applyFont="1" applyFill="1" applyAlignment="1">
      <alignment/>
    </xf>
    <xf numFmtId="49" fontId="0" fillId="0" borderId="0" xfId="0" applyNumberFormat="1" applyFill="1" applyAlignment="1">
      <alignment horizontal="left" indent="2"/>
    </xf>
    <xf numFmtId="164" fontId="0" fillId="33" borderId="0" xfId="47" applyNumberFormat="1" applyFont="1" applyFill="1" applyAlignment="1">
      <alignment horizontal="left" indent="2"/>
    </xf>
    <xf numFmtId="164" fontId="0" fillId="0" borderId="0" xfId="47" applyNumberFormat="1" applyFont="1" applyAlignment="1">
      <alignment/>
    </xf>
    <xf numFmtId="164" fontId="0" fillId="0" borderId="0" xfId="0" applyNumberFormat="1" applyAlignment="1">
      <alignment/>
    </xf>
    <xf numFmtId="165" fontId="4" fillId="34" borderId="0" xfId="0" applyNumberFormat="1" applyFont="1" applyFill="1" applyBorder="1" applyAlignment="1" applyProtection="1">
      <alignment horizontal="center" vertical="center"/>
      <protection/>
    </xf>
    <xf numFmtId="165" fontId="4" fillId="34" borderId="10" xfId="0" applyNumberFormat="1" applyFont="1" applyFill="1" applyBorder="1" applyAlignment="1" applyProtection="1">
      <alignment horizontal="center" vertical="center"/>
      <protection/>
    </xf>
    <xf numFmtId="165" fontId="4" fillId="34" borderId="11" xfId="0" applyNumberFormat="1" applyFont="1" applyFill="1" applyBorder="1" applyAlignment="1" applyProtection="1">
      <alignment horizontal="center" vertical="center" wrapText="1"/>
      <protection/>
    </xf>
    <xf numFmtId="165" fontId="4" fillId="34" borderId="0" xfId="0" applyNumberFormat="1" applyFont="1" applyFill="1" applyBorder="1" applyAlignment="1" applyProtection="1">
      <alignment horizontal="center" vertical="center" wrapText="1"/>
      <protection/>
    </xf>
    <xf numFmtId="165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1" fillId="34" borderId="11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nstitucional BC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4B85"/>
      </a:accent1>
      <a:accent2>
        <a:srgbClr val="336F9D"/>
      </a:accent2>
      <a:accent3>
        <a:srgbClr val="80A5C2"/>
      </a:accent3>
      <a:accent4>
        <a:srgbClr val="D5A10F"/>
      </a:accent4>
      <a:accent5>
        <a:srgbClr val="DEB43F"/>
      </a:accent5>
      <a:accent6>
        <a:srgbClr val="EAD08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7"/>
  <sheetViews>
    <sheetView tabSelected="1" zoomScaleSheetLayoutView="100" zoomScalePageLayoutView="0" workbookViewId="0" topLeftCell="A200">
      <selection activeCell="B227" sqref="B227"/>
    </sheetView>
  </sheetViews>
  <sheetFormatPr defaultColWidth="11.00390625" defaultRowHeight="12.75"/>
  <cols>
    <col min="1" max="1" width="2.625" style="0" customWidth="1"/>
    <col min="2" max="2" width="39.50390625" style="0" customWidth="1"/>
    <col min="3" max="3" width="14.375" style="0" bestFit="1" customWidth="1"/>
    <col min="4" max="4" width="14.625" style="0" bestFit="1" customWidth="1"/>
    <col min="5" max="5" width="14.625" style="0" customWidth="1"/>
    <col min="6" max="6" width="13.375" style="0" customWidth="1"/>
    <col min="7" max="7" width="13.125" style="0" customWidth="1"/>
    <col min="8" max="8" width="12.75390625" style="0" customWidth="1"/>
    <col min="9" max="9" width="12.875" style="0" customWidth="1"/>
    <col min="10" max="10" width="13.25390625" style="0" customWidth="1"/>
    <col min="11" max="11" width="13.375" style="0" customWidth="1"/>
    <col min="12" max="12" width="13.00390625" style="0" customWidth="1"/>
    <col min="13" max="13" width="12.50390625" style="0" customWidth="1"/>
    <col min="14" max="14" width="12.125" style="0" customWidth="1"/>
    <col min="15" max="15" width="13.625" style="0" hidden="1" customWidth="1"/>
    <col min="16" max="16" width="3.25390625" style="21" customWidth="1"/>
    <col min="17" max="16384" width="11.00390625" style="21" customWidth="1"/>
  </cols>
  <sheetData>
    <row r="1" spans="1:16" ht="18">
      <c r="A1" s="5"/>
      <c r="B1" s="1" t="s">
        <v>56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4"/>
    </row>
    <row r="2" spans="1:16" ht="14.25">
      <c r="A2" s="5"/>
      <c r="B2" s="2" t="s">
        <v>55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2.75">
      <c r="A3" s="5"/>
      <c r="B3" s="24"/>
      <c r="C3" s="13"/>
      <c r="D3" s="26"/>
      <c r="E3" s="26"/>
      <c r="F3" s="26"/>
      <c r="G3" s="26"/>
      <c r="H3" s="26"/>
      <c r="I3" s="26"/>
      <c r="J3" s="26"/>
      <c r="K3" s="13"/>
      <c r="L3" s="13"/>
      <c r="M3" s="13"/>
      <c r="N3" s="13"/>
      <c r="O3" s="13"/>
      <c r="P3" s="14"/>
    </row>
    <row r="4" spans="1:16" ht="12.75">
      <c r="A4" s="5"/>
      <c r="B4" s="33" t="s">
        <v>16</v>
      </c>
      <c r="C4" s="36" t="s">
        <v>54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14"/>
    </row>
    <row r="5" spans="1:16" ht="12.75">
      <c r="A5" s="5"/>
      <c r="B5" s="3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14"/>
    </row>
    <row r="6" spans="1:16" ht="12.75">
      <c r="A6" s="5"/>
      <c r="B6" s="34"/>
      <c r="C6" s="31" t="s">
        <v>17</v>
      </c>
      <c r="D6" s="31" t="s">
        <v>18</v>
      </c>
      <c r="E6" s="31" t="s">
        <v>19</v>
      </c>
      <c r="F6" s="31" t="s">
        <v>20</v>
      </c>
      <c r="G6" s="31" t="s">
        <v>21</v>
      </c>
      <c r="H6" s="31" t="s">
        <v>22</v>
      </c>
      <c r="I6" s="31" t="s">
        <v>23</v>
      </c>
      <c r="J6" s="31" t="s">
        <v>24</v>
      </c>
      <c r="K6" s="31" t="s">
        <v>25</v>
      </c>
      <c r="L6" s="31" t="s">
        <v>26</v>
      </c>
      <c r="M6" s="31" t="s">
        <v>27</v>
      </c>
      <c r="N6" s="31" t="s">
        <v>28</v>
      </c>
      <c r="O6" s="31" t="s">
        <v>35</v>
      </c>
      <c r="P6" s="14"/>
    </row>
    <row r="7" spans="1:16" ht="12.75">
      <c r="A7" s="5"/>
      <c r="B7" s="35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14"/>
    </row>
    <row r="8" spans="1:16" s="22" customFormat="1" ht="12.75">
      <c r="A8" s="5"/>
      <c r="B8" s="6"/>
      <c r="C8" s="7"/>
      <c r="D8" s="23"/>
      <c r="E8" s="23"/>
      <c r="F8" s="23"/>
      <c r="G8" s="23"/>
      <c r="H8" s="23"/>
      <c r="I8" s="23"/>
      <c r="J8" s="23"/>
      <c r="K8" s="23"/>
      <c r="L8" s="23"/>
      <c r="M8" s="5"/>
      <c r="N8" s="3"/>
      <c r="O8" s="6"/>
      <c r="P8" s="14"/>
    </row>
    <row r="9" spans="1:16" s="22" customFormat="1" ht="24.75" customHeight="1">
      <c r="A9" s="5"/>
      <c r="B9" s="25" t="s">
        <v>29</v>
      </c>
      <c r="C9" s="8">
        <f>SUM(D9:O9)</f>
        <v>1440679.68478</v>
      </c>
      <c r="D9" s="8">
        <f aca="true" t="shared" si="0" ref="D9:M9">+D11++D33+D48+D58+D132+D141+D148+D153+D160+D180+D198+D213+D136</f>
        <v>123710.01925999997</v>
      </c>
      <c r="E9" s="8">
        <f t="shared" si="0"/>
        <v>188271.97697000002</v>
      </c>
      <c r="F9" s="8">
        <f t="shared" si="0"/>
        <v>148246.22541</v>
      </c>
      <c r="G9" s="8">
        <f t="shared" si="0"/>
        <v>173133.962</v>
      </c>
      <c r="H9" s="8">
        <f t="shared" si="0"/>
        <v>158694.03265</v>
      </c>
      <c r="I9" s="8">
        <f t="shared" si="0"/>
        <v>116019.32353000001</v>
      </c>
      <c r="J9" s="8">
        <f t="shared" si="0"/>
        <v>117243.64659</v>
      </c>
      <c r="K9" s="8">
        <f t="shared" si="0"/>
        <v>119847.80107000002</v>
      </c>
      <c r="L9" s="8">
        <f t="shared" si="0"/>
        <v>81386.54036</v>
      </c>
      <c r="M9" s="8">
        <f t="shared" si="0"/>
        <v>141073.08823000002</v>
      </c>
      <c r="N9" s="8">
        <f>+N11++N33+N48+N58+N132+N141+N148+N153+N160+N180+N198+N213</f>
        <v>73053.06871</v>
      </c>
      <c r="O9" s="8">
        <f>+O11++O33+O48+O58+O132+O141+O148+O153+O160+O180+O198+O213</f>
        <v>0</v>
      </c>
      <c r="P9" s="14"/>
    </row>
    <row r="10" spans="1:16" s="22" customFormat="1" ht="12.75">
      <c r="A10" s="5"/>
      <c r="B10" s="6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</row>
    <row r="11" spans="1:16" ht="12.75">
      <c r="A11" s="5"/>
      <c r="B11" s="18" t="s">
        <v>0</v>
      </c>
      <c r="C11" s="4">
        <f>SUM(D11:O11)</f>
        <v>296032.49847000005</v>
      </c>
      <c r="D11" s="4">
        <f aca="true" t="shared" si="1" ref="D11:O11">SUM(D12:D31)</f>
        <v>23326.999499999998</v>
      </c>
      <c r="E11" s="4">
        <f t="shared" si="1"/>
        <v>27983.251149999996</v>
      </c>
      <c r="F11" s="4">
        <f t="shared" si="1"/>
        <v>33678.6218</v>
      </c>
      <c r="G11" s="4">
        <f t="shared" si="1"/>
        <v>32346.509379999996</v>
      </c>
      <c r="H11" s="4">
        <f t="shared" si="1"/>
        <v>35838.587569999996</v>
      </c>
      <c r="I11" s="4">
        <f t="shared" si="1"/>
        <v>31449.7252</v>
      </c>
      <c r="J11" s="4">
        <f t="shared" si="1"/>
        <v>34726.92639</v>
      </c>
      <c r="K11" s="4">
        <f t="shared" si="1"/>
        <v>32356.596859999998</v>
      </c>
      <c r="L11" s="4">
        <f t="shared" si="1"/>
        <v>13107.728449999997</v>
      </c>
      <c r="M11" s="4">
        <f t="shared" si="1"/>
        <v>21433.119139999995</v>
      </c>
      <c r="N11" s="4">
        <f t="shared" si="1"/>
        <v>9784.43303</v>
      </c>
      <c r="O11" s="4">
        <f t="shared" si="1"/>
        <v>0</v>
      </c>
      <c r="P11" s="14"/>
    </row>
    <row r="12" spans="1:16" ht="12.75">
      <c r="A12" s="5"/>
      <c r="B12" s="9" t="s">
        <v>41</v>
      </c>
      <c r="C12" s="7">
        <f>SUM(D12:O12)</f>
        <v>67475.51365</v>
      </c>
      <c r="D12" s="7">
        <v>3708.8971699999997</v>
      </c>
      <c r="E12" s="7">
        <v>6415.709599999999</v>
      </c>
      <c r="F12" s="7">
        <v>8198.74079</v>
      </c>
      <c r="G12" s="7">
        <v>12445.4031</v>
      </c>
      <c r="H12" s="7">
        <v>9951.539359999999</v>
      </c>
      <c r="I12" s="7">
        <v>9028.92417</v>
      </c>
      <c r="J12" s="7">
        <v>6895.0252</v>
      </c>
      <c r="K12" s="7">
        <v>4462.27406</v>
      </c>
      <c r="L12" s="7">
        <v>3041.18492</v>
      </c>
      <c r="M12" s="7">
        <v>1658.5639199999998</v>
      </c>
      <c r="N12" s="7">
        <v>1669.2513600000002</v>
      </c>
      <c r="O12" s="7"/>
      <c r="P12" s="14"/>
    </row>
    <row r="13" spans="1:16" ht="12.75">
      <c r="A13" s="5"/>
      <c r="B13" s="9" t="s">
        <v>1</v>
      </c>
      <c r="C13" s="7">
        <f aca="true" t="shared" si="2" ref="C13:C31">SUM(D13:O13)</f>
        <v>30928.39602</v>
      </c>
      <c r="D13" s="7">
        <v>2501.13572</v>
      </c>
      <c r="E13" s="7">
        <v>2381.09661</v>
      </c>
      <c r="F13" s="7">
        <v>2451.31171</v>
      </c>
      <c r="G13" s="7">
        <v>3335.8945</v>
      </c>
      <c r="H13" s="7">
        <v>2280.13187</v>
      </c>
      <c r="I13" s="7">
        <v>1793.2984299999998</v>
      </c>
      <c r="J13" s="7">
        <v>2722.83077</v>
      </c>
      <c r="K13" s="7">
        <v>3969.10032</v>
      </c>
      <c r="L13" s="7">
        <v>2999.94254</v>
      </c>
      <c r="M13" s="7">
        <v>4002.5028399999997</v>
      </c>
      <c r="N13" s="7">
        <v>2491.15071</v>
      </c>
      <c r="O13" s="7"/>
      <c r="P13" s="14"/>
    </row>
    <row r="14" spans="1:16" ht="12.75">
      <c r="A14" s="5"/>
      <c r="B14" s="27" t="s">
        <v>5</v>
      </c>
      <c r="C14" s="7">
        <f t="shared" si="2"/>
        <v>617.4326000000001</v>
      </c>
      <c r="D14" s="7">
        <v>78.09403</v>
      </c>
      <c r="E14" s="7">
        <v>78.64531</v>
      </c>
      <c r="F14" s="7">
        <v>46.99129</v>
      </c>
      <c r="G14" s="7">
        <v>21.27432</v>
      </c>
      <c r="H14" s="7">
        <v>3.46467</v>
      </c>
      <c r="I14" s="7">
        <v>0.67691</v>
      </c>
      <c r="J14" s="7">
        <v>22.1256</v>
      </c>
      <c r="K14" s="7">
        <v>91.83864</v>
      </c>
      <c r="L14" s="7">
        <v>101.01037</v>
      </c>
      <c r="M14" s="7">
        <v>73.66325</v>
      </c>
      <c r="N14" s="7">
        <v>99.64821</v>
      </c>
      <c r="O14" s="7"/>
      <c r="P14" s="14"/>
    </row>
    <row r="15" spans="1:16" ht="12.75">
      <c r="A15" s="5"/>
      <c r="B15" s="9" t="s">
        <v>43</v>
      </c>
      <c r="C15" s="7">
        <f t="shared" si="2"/>
        <v>1137.32306</v>
      </c>
      <c r="D15" s="7">
        <v>87.27153</v>
      </c>
      <c r="E15" s="7">
        <v>186.85392000000002</v>
      </c>
      <c r="F15" s="7">
        <v>41.45175</v>
      </c>
      <c r="G15" s="7">
        <v>54.20396</v>
      </c>
      <c r="H15" s="7">
        <v>26.0565</v>
      </c>
      <c r="I15" s="7">
        <v>64.39491000000001</v>
      </c>
      <c r="J15" s="7">
        <v>158.35717000000002</v>
      </c>
      <c r="K15" s="7">
        <v>69.69395</v>
      </c>
      <c r="L15" s="7">
        <v>89.1434</v>
      </c>
      <c r="M15" s="7">
        <v>155.04725</v>
      </c>
      <c r="N15" s="7">
        <v>204.84872000000001</v>
      </c>
      <c r="O15" s="7"/>
      <c r="P15" s="14"/>
    </row>
    <row r="16" spans="1:16" ht="12.75">
      <c r="A16" s="5"/>
      <c r="B16" s="9" t="s">
        <v>4</v>
      </c>
      <c r="C16" s="7">
        <f t="shared" si="2"/>
        <v>8.01864</v>
      </c>
      <c r="D16" s="7">
        <v>0.6285700000000001</v>
      </c>
      <c r="E16" s="7">
        <v>0.65671</v>
      </c>
      <c r="F16" s="7">
        <v>0.7878</v>
      </c>
      <c r="G16" s="7">
        <v>0.59866</v>
      </c>
      <c r="H16" s="7">
        <v>0.7281799999999999</v>
      </c>
      <c r="I16" s="7">
        <v>0.69087</v>
      </c>
      <c r="J16" s="7">
        <v>0.65858</v>
      </c>
      <c r="K16" s="7">
        <v>0.94553</v>
      </c>
      <c r="L16" s="7">
        <v>0.82457</v>
      </c>
      <c r="M16" s="7">
        <v>0.75836</v>
      </c>
      <c r="N16" s="7">
        <v>0.74081</v>
      </c>
      <c r="O16" s="7"/>
      <c r="P16" s="14"/>
    </row>
    <row r="17" spans="1:16" ht="12.75">
      <c r="A17" s="5"/>
      <c r="B17" s="9" t="s">
        <v>44</v>
      </c>
      <c r="C17" s="7">
        <f t="shared" si="2"/>
        <v>154</v>
      </c>
      <c r="D17" s="7">
        <v>0</v>
      </c>
      <c r="E17" s="7">
        <v>0</v>
      </c>
      <c r="F17" s="7">
        <v>0</v>
      </c>
      <c r="G17" s="7">
        <v>120</v>
      </c>
      <c r="H17" s="7">
        <v>0</v>
      </c>
      <c r="I17" s="7">
        <v>34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/>
      <c r="P17" s="14"/>
    </row>
    <row r="18" spans="1:16" ht="12.75">
      <c r="A18" s="5"/>
      <c r="B18" s="9" t="s">
        <v>42</v>
      </c>
      <c r="C18" s="7">
        <f t="shared" si="2"/>
        <v>56459.567299999995</v>
      </c>
      <c r="D18" s="7">
        <v>962.7648</v>
      </c>
      <c r="E18" s="7">
        <v>1303.7485</v>
      </c>
      <c r="F18" s="7">
        <v>1644.7232</v>
      </c>
      <c r="G18" s="7">
        <v>1303.744</v>
      </c>
      <c r="H18" s="7">
        <v>19419.6864</v>
      </c>
      <c r="I18" s="7">
        <v>2240.236</v>
      </c>
      <c r="J18" s="7">
        <v>20643.6852</v>
      </c>
      <c r="K18" s="7">
        <v>340.9792</v>
      </c>
      <c r="L18" s="7">
        <v>0</v>
      </c>
      <c r="M18" s="7">
        <v>8600</v>
      </c>
      <c r="N18" s="7">
        <v>0</v>
      </c>
      <c r="O18" s="7"/>
      <c r="P18" s="14"/>
    </row>
    <row r="19" spans="1:16" ht="12.75">
      <c r="A19" s="5"/>
      <c r="B19" s="9" t="s">
        <v>2</v>
      </c>
      <c r="C19" s="7">
        <f t="shared" si="2"/>
        <v>3884.8214000000007</v>
      </c>
      <c r="D19" s="7">
        <v>538.35322</v>
      </c>
      <c r="E19" s="7">
        <v>517.03128</v>
      </c>
      <c r="F19" s="7">
        <v>308.82778</v>
      </c>
      <c r="G19" s="7">
        <v>114.41317</v>
      </c>
      <c r="H19" s="7">
        <v>171.76628</v>
      </c>
      <c r="I19" s="7">
        <v>268.49291999999997</v>
      </c>
      <c r="J19" s="7">
        <v>249.58295</v>
      </c>
      <c r="K19" s="7">
        <v>323.73156</v>
      </c>
      <c r="L19" s="7">
        <v>438.41184000000004</v>
      </c>
      <c r="M19" s="7">
        <v>437.54695000000004</v>
      </c>
      <c r="N19" s="7">
        <v>516.66345</v>
      </c>
      <c r="O19" s="7"/>
      <c r="P19" s="14"/>
    </row>
    <row r="20" spans="1:16" ht="12.75">
      <c r="A20" s="5"/>
      <c r="B20" s="9" t="s">
        <v>37</v>
      </c>
      <c r="C20" s="7">
        <f t="shared" si="2"/>
        <v>10340.44829</v>
      </c>
      <c r="D20" s="7">
        <v>859.76467</v>
      </c>
      <c r="E20" s="7">
        <v>654.19947</v>
      </c>
      <c r="F20" s="7">
        <v>947.41228</v>
      </c>
      <c r="G20" s="7">
        <v>1108.61633</v>
      </c>
      <c r="H20" s="7">
        <v>1037.4567</v>
      </c>
      <c r="I20" s="7">
        <v>761.1234000000001</v>
      </c>
      <c r="J20" s="7">
        <v>1026.68851</v>
      </c>
      <c r="K20" s="7">
        <v>689.77479</v>
      </c>
      <c r="L20" s="7">
        <v>1173.02372</v>
      </c>
      <c r="M20" s="7">
        <v>1148.7509499999999</v>
      </c>
      <c r="N20" s="7">
        <v>933.63747</v>
      </c>
      <c r="O20" s="7"/>
      <c r="P20" s="14"/>
    </row>
    <row r="21" spans="1:16" ht="12.75">
      <c r="A21" s="5"/>
      <c r="B21" s="9" t="s">
        <v>38</v>
      </c>
      <c r="C21" s="7">
        <f t="shared" si="2"/>
        <v>7235.8200000000015</v>
      </c>
      <c r="D21" s="7">
        <v>364.8</v>
      </c>
      <c r="E21" s="7">
        <v>422.4</v>
      </c>
      <c r="F21" s="7">
        <v>729.6</v>
      </c>
      <c r="G21" s="7">
        <v>518.4</v>
      </c>
      <c r="H21" s="7">
        <v>326.4</v>
      </c>
      <c r="I21" s="7">
        <v>460.8</v>
      </c>
      <c r="J21" s="7">
        <v>384</v>
      </c>
      <c r="K21" s="7">
        <v>851.005</v>
      </c>
      <c r="L21" s="7">
        <v>1396.26</v>
      </c>
      <c r="M21" s="7">
        <v>1026.39</v>
      </c>
      <c r="N21" s="7">
        <v>755.765</v>
      </c>
      <c r="O21" s="7"/>
      <c r="P21" s="14"/>
    </row>
    <row r="22" spans="1:16" ht="12.75">
      <c r="A22" s="5"/>
      <c r="B22" s="9" t="s">
        <v>36</v>
      </c>
      <c r="C22" s="7">
        <f t="shared" si="2"/>
        <v>2964.8152</v>
      </c>
      <c r="D22" s="7">
        <v>176.86318</v>
      </c>
      <c r="E22" s="7">
        <v>191.76029</v>
      </c>
      <c r="F22" s="7">
        <v>308.22691</v>
      </c>
      <c r="G22" s="7">
        <v>355.08089</v>
      </c>
      <c r="H22" s="7">
        <v>330.62788</v>
      </c>
      <c r="I22" s="7">
        <v>274.15406</v>
      </c>
      <c r="J22" s="7">
        <v>198.7287</v>
      </c>
      <c r="K22" s="7">
        <v>273.62104</v>
      </c>
      <c r="L22" s="7">
        <v>339.05526000000003</v>
      </c>
      <c r="M22" s="7">
        <v>233.19989999999999</v>
      </c>
      <c r="N22" s="7">
        <v>283.49709</v>
      </c>
      <c r="O22" s="7"/>
      <c r="P22" s="14"/>
    </row>
    <row r="23" spans="1:16" ht="12.75">
      <c r="A23" s="5"/>
      <c r="B23" s="9" t="s">
        <v>51</v>
      </c>
      <c r="C23" s="7">
        <f t="shared" si="2"/>
        <v>48.3</v>
      </c>
      <c r="D23" s="7">
        <v>0</v>
      </c>
      <c r="E23" s="7">
        <v>12.06</v>
      </c>
      <c r="F23" s="7">
        <v>0</v>
      </c>
      <c r="G23" s="7">
        <v>0</v>
      </c>
      <c r="H23" s="7">
        <v>12.09</v>
      </c>
      <c r="I23" s="7">
        <v>12.09</v>
      </c>
      <c r="J23" s="7">
        <v>0</v>
      </c>
      <c r="K23" s="7">
        <v>0</v>
      </c>
      <c r="L23" s="7">
        <v>12.06</v>
      </c>
      <c r="M23" s="7">
        <v>0</v>
      </c>
      <c r="N23" s="7">
        <v>0</v>
      </c>
      <c r="O23" s="7"/>
      <c r="P23" s="14"/>
    </row>
    <row r="24" spans="1:16" ht="12.75">
      <c r="A24" s="5"/>
      <c r="B24" s="9" t="s">
        <v>45</v>
      </c>
      <c r="C24" s="7">
        <f t="shared" si="2"/>
        <v>4.505289999999999</v>
      </c>
      <c r="D24" s="7">
        <v>0.54403</v>
      </c>
      <c r="E24" s="7">
        <v>1.0081799999999999</v>
      </c>
      <c r="F24" s="7">
        <v>0.5</v>
      </c>
      <c r="G24" s="7">
        <v>0.40862</v>
      </c>
      <c r="H24" s="7">
        <v>0.68802</v>
      </c>
      <c r="I24" s="7">
        <v>0.0704</v>
      </c>
      <c r="J24" s="7">
        <v>0.48756</v>
      </c>
      <c r="K24" s="7">
        <v>0.341</v>
      </c>
      <c r="L24" s="7">
        <v>0.3942</v>
      </c>
      <c r="M24" s="7">
        <v>0</v>
      </c>
      <c r="N24" s="7">
        <v>0.06328</v>
      </c>
      <c r="O24" s="7"/>
      <c r="P24" s="14"/>
    </row>
    <row r="25" spans="1:16" ht="12.75">
      <c r="A25" s="5"/>
      <c r="B25" s="9" t="s">
        <v>3</v>
      </c>
      <c r="C25" s="7">
        <f t="shared" si="2"/>
        <v>14.13262</v>
      </c>
      <c r="D25" s="7">
        <v>0.59425</v>
      </c>
      <c r="E25" s="7">
        <v>0.63064</v>
      </c>
      <c r="F25" s="7">
        <v>1.01799</v>
      </c>
      <c r="G25" s="7">
        <v>0.56644</v>
      </c>
      <c r="H25" s="7">
        <v>7.4671</v>
      </c>
      <c r="I25" s="7">
        <v>1.2411500000000002</v>
      </c>
      <c r="J25" s="7">
        <v>0.023</v>
      </c>
      <c r="K25" s="7">
        <v>1.1613699999999998</v>
      </c>
      <c r="L25" s="7">
        <v>0.5157200000000001</v>
      </c>
      <c r="M25" s="7">
        <v>0.003</v>
      </c>
      <c r="N25" s="7">
        <v>0.91196</v>
      </c>
      <c r="O25" s="7"/>
      <c r="P25" s="14"/>
    </row>
    <row r="26" spans="1:16" ht="12.75">
      <c r="A26" s="5"/>
      <c r="B26" s="9" t="s">
        <v>48</v>
      </c>
      <c r="C26" s="7">
        <f t="shared" si="2"/>
        <v>194.28504000000004</v>
      </c>
      <c r="D26" s="7">
        <v>14.70228</v>
      </c>
      <c r="E26" s="7">
        <v>20.836470000000002</v>
      </c>
      <c r="F26" s="7">
        <v>15.850629999999999</v>
      </c>
      <c r="G26" s="7">
        <v>17.81727</v>
      </c>
      <c r="H26" s="7">
        <v>24.56274</v>
      </c>
      <c r="I26" s="7">
        <v>36.37432</v>
      </c>
      <c r="J26" s="7">
        <v>9.19676</v>
      </c>
      <c r="K26" s="7">
        <v>13.15483</v>
      </c>
      <c r="L26" s="7">
        <v>17.65966</v>
      </c>
      <c r="M26" s="7">
        <v>8.14231</v>
      </c>
      <c r="N26" s="7">
        <v>15.987770000000001</v>
      </c>
      <c r="O26" s="7"/>
      <c r="P26" s="14"/>
    </row>
    <row r="27" spans="1:16" ht="12.75">
      <c r="A27" s="5"/>
      <c r="B27" s="9" t="s">
        <v>39</v>
      </c>
      <c r="C27" s="7">
        <f t="shared" si="2"/>
        <v>514.92211</v>
      </c>
      <c r="D27" s="7">
        <v>28.797810000000002</v>
      </c>
      <c r="E27" s="7">
        <v>43.57533</v>
      </c>
      <c r="F27" s="7">
        <v>43.6119</v>
      </c>
      <c r="G27" s="7">
        <v>46.57625</v>
      </c>
      <c r="H27" s="7">
        <v>50.133160000000004</v>
      </c>
      <c r="I27" s="7">
        <v>47.08079</v>
      </c>
      <c r="J27" s="7">
        <v>45.99772</v>
      </c>
      <c r="K27" s="7">
        <v>54.079550000000005</v>
      </c>
      <c r="L27" s="7">
        <v>52.05786</v>
      </c>
      <c r="M27" s="7">
        <v>46.5146</v>
      </c>
      <c r="N27" s="7">
        <v>56.49714</v>
      </c>
      <c r="O27" s="7"/>
      <c r="P27" s="14"/>
    </row>
    <row r="28" spans="1:16" ht="12.75">
      <c r="A28" s="5"/>
      <c r="B28" s="9" t="s">
        <v>49</v>
      </c>
      <c r="C28" s="7">
        <f t="shared" si="2"/>
        <v>0.010029999999999999</v>
      </c>
      <c r="D28" s="7">
        <v>0.009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0.00103</v>
      </c>
      <c r="L28" s="7">
        <v>0</v>
      </c>
      <c r="M28" s="7">
        <v>0</v>
      </c>
      <c r="N28" s="7">
        <v>0</v>
      </c>
      <c r="O28" s="7"/>
      <c r="P28" s="14"/>
    </row>
    <row r="29" spans="1:16" ht="12.75">
      <c r="A29" s="5"/>
      <c r="B29" s="9" t="s">
        <v>40</v>
      </c>
      <c r="C29" s="7">
        <f t="shared" si="2"/>
        <v>3156.17352</v>
      </c>
      <c r="D29" s="7">
        <v>302.94124</v>
      </c>
      <c r="E29" s="7">
        <v>328.54395</v>
      </c>
      <c r="F29" s="7">
        <v>262.58627</v>
      </c>
      <c r="G29" s="7">
        <v>258.16117</v>
      </c>
      <c r="H29" s="7">
        <v>314.63408000000004</v>
      </c>
      <c r="I29" s="7">
        <v>204.30557000000002</v>
      </c>
      <c r="J29" s="7">
        <v>270.36656</v>
      </c>
      <c r="K29" s="7">
        <v>320.3057</v>
      </c>
      <c r="L29" s="7">
        <v>309.59396999999996</v>
      </c>
      <c r="M29" s="7">
        <v>301.00106</v>
      </c>
      <c r="N29" s="7">
        <v>283.73395</v>
      </c>
      <c r="O29" s="7"/>
      <c r="P29" s="14"/>
    </row>
    <row r="30" spans="1:16" ht="12.75">
      <c r="A30" s="5"/>
      <c r="B30" s="9" t="s">
        <v>50</v>
      </c>
      <c r="C30" s="7">
        <f t="shared" si="2"/>
        <v>3424.1514800000004</v>
      </c>
      <c r="D30" s="7">
        <v>275.6369</v>
      </c>
      <c r="E30" s="7">
        <v>466.11548999999997</v>
      </c>
      <c r="F30" s="7">
        <v>349.0725</v>
      </c>
      <c r="G30" s="7">
        <v>384.36879999999996</v>
      </c>
      <c r="H30" s="7">
        <v>347.5395</v>
      </c>
      <c r="I30" s="7">
        <v>318.7737</v>
      </c>
      <c r="J30" s="7">
        <v>274.5464</v>
      </c>
      <c r="K30" s="7">
        <v>353.69409</v>
      </c>
      <c r="L30" s="7">
        <v>198.3656</v>
      </c>
      <c r="M30" s="7">
        <v>337.951</v>
      </c>
      <c r="N30" s="7">
        <v>118.0875</v>
      </c>
      <c r="O30" s="7"/>
      <c r="P30" s="14"/>
    </row>
    <row r="31" spans="1:16" ht="12.75">
      <c r="A31" s="20"/>
      <c r="B31" s="9" t="s">
        <v>15</v>
      </c>
      <c r="C31" s="7">
        <f t="shared" si="2"/>
        <v>107469.86222</v>
      </c>
      <c r="D31" s="7">
        <v>13425.2011</v>
      </c>
      <c r="E31" s="7">
        <v>14958.3794</v>
      </c>
      <c r="F31" s="7">
        <v>18327.909</v>
      </c>
      <c r="G31" s="7">
        <v>12260.9819</v>
      </c>
      <c r="H31" s="19">
        <v>1533.61513</v>
      </c>
      <c r="I31" s="19">
        <v>15902.997599999999</v>
      </c>
      <c r="J31" s="19">
        <v>1824.62571</v>
      </c>
      <c r="K31" s="19">
        <v>20540.8952</v>
      </c>
      <c r="L31" s="19">
        <v>2938.22482</v>
      </c>
      <c r="M31" s="19">
        <v>3403.08375</v>
      </c>
      <c r="N31" s="19">
        <v>2353.94861</v>
      </c>
      <c r="O31" s="19"/>
      <c r="P31" s="14"/>
    </row>
    <row r="32" spans="1:16" ht="12.75">
      <c r="A32" s="5"/>
      <c r="B32" s="9"/>
      <c r="C32" s="7"/>
      <c r="D32" s="7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4"/>
    </row>
    <row r="33" spans="1:16" ht="12.75">
      <c r="A33" s="5"/>
      <c r="B33" s="18" t="s">
        <v>46</v>
      </c>
      <c r="C33" s="4">
        <f>SUM(D33:O33)</f>
        <v>39778.44362</v>
      </c>
      <c r="D33" s="4">
        <f aca="true" t="shared" si="3" ref="D33:O33">SUM(D34:D46)</f>
        <v>3454.577689999999</v>
      </c>
      <c r="E33" s="4">
        <f t="shared" si="3"/>
        <v>4288.02009</v>
      </c>
      <c r="F33" s="4">
        <f t="shared" si="3"/>
        <v>3923.8576300000004</v>
      </c>
      <c r="G33" s="4">
        <f t="shared" si="3"/>
        <v>3765.1843</v>
      </c>
      <c r="H33" s="4">
        <f t="shared" si="3"/>
        <v>3593.48779</v>
      </c>
      <c r="I33" s="4">
        <f t="shared" si="3"/>
        <v>3252.08836</v>
      </c>
      <c r="J33" s="4">
        <f t="shared" si="3"/>
        <v>3105.1461</v>
      </c>
      <c r="K33" s="4">
        <f t="shared" si="3"/>
        <v>4432.07351</v>
      </c>
      <c r="L33" s="4">
        <f t="shared" si="3"/>
        <v>3641.0496399999997</v>
      </c>
      <c r="M33" s="4">
        <f t="shared" si="3"/>
        <v>3688.25792</v>
      </c>
      <c r="N33" s="4">
        <f t="shared" si="3"/>
        <v>2634.7005900000004</v>
      </c>
      <c r="O33" s="4">
        <f t="shared" si="3"/>
        <v>0</v>
      </c>
      <c r="P33" s="14"/>
    </row>
    <row r="34" spans="1:16" ht="12.75">
      <c r="A34" s="5"/>
      <c r="B34" s="9" t="s">
        <v>41</v>
      </c>
      <c r="C34" s="7">
        <f>SUM(D34:O34)</f>
        <v>507.7132399999999</v>
      </c>
      <c r="D34" s="7">
        <v>0</v>
      </c>
      <c r="E34" s="7">
        <v>0</v>
      </c>
      <c r="F34" s="7">
        <v>38.19948</v>
      </c>
      <c r="G34" s="7">
        <v>0</v>
      </c>
      <c r="H34" s="7">
        <v>11.12</v>
      </c>
      <c r="I34" s="7">
        <v>57.29922</v>
      </c>
      <c r="J34" s="7">
        <v>0</v>
      </c>
      <c r="K34" s="7">
        <v>171.89766</v>
      </c>
      <c r="L34" s="7">
        <v>114.59844</v>
      </c>
      <c r="M34" s="7">
        <v>57.29922</v>
      </c>
      <c r="N34" s="7">
        <v>57.29922</v>
      </c>
      <c r="O34" s="7"/>
      <c r="P34" s="14"/>
    </row>
    <row r="35" spans="1:16" ht="12.75">
      <c r="A35" s="5"/>
      <c r="B35" s="9" t="s">
        <v>1</v>
      </c>
      <c r="C35" s="7">
        <f aca="true" t="shared" si="4" ref="C35:C45">SUM(D35:O35)</f>
        <v>6747.42594</v>
      </c>
      <c r="D35" s="7">
        <v>644.0812099999999</v>
      </c>
      <c r="E35" s="7">
        <v>580.18704</v>
      </c>
      <c r="F35" s="7">
        <v>451.37035</v>
      </c>
      <c r="G35" s="7">
        <v>728.2726</v>
      </c>
      <c r="H35" s="7">
        <v>558.17938</v>
      </c>
      <c r="I35" s="7">
        <v>575.6033299999999</v>
      </c>
      <c r="J35" s="7">
        <v>437.87813</v>
      </c>
      <c r="K35" s="7">
        <v>428.28785999999997</v>
      </c>
      <c r="L35" s="7">
        <v>515.37948</v>
      </c>
      <c r="M35" s="7">
        <v>870.30385</v>
      </c>
      <c r="N35" s="7">
        <v>957.88271</v>
      </c>
      <c r="O35" s="7"/>
      <c r="P35" s="14"/>
    </row>
    <row r="36" spans="1:16" ht="12.75">
      <c r="A36" s="5"/>
      <c r="B36" s="9" t="s">
        <v>5</v>
      </c>
      <c r="C36" s="7">
        <f t="shared" si="4"/>
        <v>116.12988</v>
      </c>
      <c r="D36" s="7">
        <v>0</v>
      </c>
      <c r="E36" s="7">
        <v>0</v>
      </c>
      <c r="F36" s="7">
        <v>15.026489999999999</v>
      </c>
      <c r="G36" s="7">
        <v>15.15921</v>
      </c>
      <c r="H36" s="7">
        <v>5.77091</v>
      </c>
      <c r="I36" s="7">
        <v>0</v>
      </c>
      <c r="J36" s="7">
        <v>22.71839</v>
      </c>
      <c r="K36" s="7">
        <v>38.71511</v>
      </c>
      <c r="L36" s="7">
        <v>1.12864</v>
      </c>
      <c r="M36" s="7">
        <v>0</v>
      </c>
      <c r="N36" s="7">
        <v>17.61113</v>
      </c>
      <c r="O36" s="7"/>
      <c r="P36" s="14"/>
    </row>
    <row r="37" spans="1:16" ht="12.75">
      <c r="A37" s="5"/>
      <c r="B37" s="9" t="s">
        <v>43</v>
      </c>
      <c r="C37" s="7">
        <f t="shared" si="4"/>
        <v>46.77565</v>
      </c>
      <c r="D37" s="7">
        <v>0</v>
      </c>
      <c r="E37" s="7">
        <v>23.1066</v>
      </c>
      <c r="F37" s="7">
        <v>23.66905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/>
      <c r="P37" s="14"/>
    </row>
    <row r="38" spans="1:16" ht="12.75">
      <c r="A38" s="5"/>
      <c r="B38" s="9" t="s">
        <v>44</v>
      </c>
      <c r="C38" s="7">
        <f t="shared" si="4"/>
        <v>23001.45719</v>
      </c>
      <c r="D38" s="7">
        <v>2260.2548199999997</v>
      </c>
      <c r="E38" s="7">
        <v>3051.20855</v>
      </c>
      <c r="F38" s="7">
        <v>2570.91256</v>
      </c>
      <c r="G38" s="7">
        <v>2340.06538</v>
      </c>
      <c r="H38" s="7">
        <v>2512.82258</v>
      </c>
      <c r="I38" s="7">
        <v>1773.44062</v>
      </c>
      <c r="J38" s="7">
        <v>1424.82618</v>
      </c>
      <c r="K38" s="7">
        <v>3026.8716600000002</v>
      </c>
      <c r="L38" s="7">
        <v>2131.80388</v>
      </c>
      <c r="M38" s="7">
        <v>1470.7891599999998</v>
      </c>
      <c r="N38" s="7">
        <v>438.4618</v>
      </c>
      <c r="O38" s="7"/>
      <c r="P38" s="14"/>
    </row>
    <row r="39" spans="1:16" ht="12.75">
      <c r="A39" s="5"/>
      <c r="B39" s="9" t="s">
        <v>36</v>
      </c>
      <c r="C39" s="7">
        <f t="shared" si="4"/>
        <v>77.79135</v>
      </c>
      <c r="D39" s="7">
        <v>0</v>
      </c>
      <c r="E39" s="7">
        <v>13.5659</v>
      </c>
      <c r="F39" s="7">
        <v>21.18685</v>
      </c>
      <c r="G39" s="7">
        <v>0</v>
      </c>
      <c r="H39" s="7">
        <v>0</v>
      </c>
      <c r="I39" s="7">
        <v>0</v>
      </c>
      <c r="J39" s="7">
        <v>19.24415</v>
      </c>
      <c r="K39" s="7">
        <v>0</v>
      </c>
      <c r="L39" s="7">
        <v>2.98823</v>
      </c>
      <c r="M39" s="7">
        <v>1.57144</v>
      </c>
      <c r="N39" s="7">
        <v>19.234779999999997</v>
      </c>
      <c r="O39" s="7"/>
      <c r="P39" s="14"/>
    </row>
    <row r="40" spans="1:16" ht="12.75">
      <c r="A40" s="5"/>
      <c r="B40" s="9" t="s">
        <v>45</v>
      </c>
      <c r="C40" s="26">
        <f t="shared" si="4"/>
        <v>0.00796</v>
      </c>
      <c r="D40" s="26">
        <v>0.00796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/>
      <c r="P40" s="14"/>
    </row>
    <row r="41" spans="1:16" ht="12.75">
      <c r="A41" s="5"/>
      <c r="B41" s="9" t="s">
        <v>3</v>
      </c>
      <c r="C41" s="7">
        <f t="shared" si="4"/>
        <v>0.23043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0.23043</v>
      </c>
      <c r="O41" s="7"/>
      <c r="P41" s="14"/>
    </row>
    <row r="42" spans="1:16" ht="12.75">
      <c r="A42" s="5"/>
      <c r="B42" s="9" t="s">
        <v>48</v>
      </c>
      <c r="C42" s="7">
        <f t="shared" si="4"/>
        <v>322.6028</v>
      </c>
      <c r="D42" s="7">
        <v>88.71015</v>
      </c>
      <c r="E42" s="7">
        <v>25.78801</v>
      </c>
      <c r="F42" s="7">
        <v>51.19242</v>
      </c>
      <c r="G42" s="7">
        <v>49.76213</v>
      </c>
      <c r="H42" s="7">
        <v>107.15008999999999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/>
      <c r="P42" s="14"/>
    </row>
    <row r="43" spans="1:16" ht="12.75">
      <c r="A43" s="5"/>
      <c r="B43" s="9" t="s">
        <v>49</v>
      </c>
      <c r="C43" s="7">
        <f t="shared" si="4"/>
        <v>62.784</v>
      </c>
      <c r="D43" s="7">
        <v>31.392</v>
      </c>
      <c r="E43" s="7">
        <v>31.392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/>
      <c r="P43" s="14"/>
    </row>
    <row r="44" spans="1:16" ht="12.75">
      <c r="A44" s="5"/>
      <c r="B44" s="9" t="s">
        <v>40</v>
      </c>
      <c r="C44" s="7">
        <f t="shared" si="4"/>
        <v>806.3484699999999</v>
      </c>
      <c r="D44" s="7">
        <v>0</v>
      </c>
      <c r="E44" s="7">
        <v>0</v>
      </c>
      <c r="F44" s="7">
        <v>0</v>
      </c>
      <c r="G44" s="7">
        <v>158.18679999999998</v>
      </c>
      <c r="H44" s="7">
        <v>0</v>
      </c>
      <c r="I44" s="7">
        <v>0.03467</v>
      </c>
      <c r="J44" s="7">
        <v>175.159</v>
      </c>
      <c r="K44" s="7">
        <v>84.80525</v>
      </c>
      <c r="L44" s="7">
        <v>125.7375</v>
      </c>
      <c r="M44" s="7">
        <v>246.09825</v>
      </c>
      <c r="N44" s="7">
        <v>16.327</v>
      </c>
      <c r="O44" s="7"/>
      <c r="P44" s="14"/>
    </row>
    <row r="45" spans="1:16" ht="12.75">
      <c r="A45" s="5"/>
      <c r="B45" s="9" t="s">
        <v>50</v>
      </c>
      <c r="C45" s="7">
        <f t="shared" si="4"/>
        <v>24.508619999999997</v>
      </c>
      <c r="D45" s="7">
        <v>0.002</v>
      </c>
      <c r="E45" s="7">
        <v>6.35142</v>
      </c>
      <c r="F45" s="7">
        <v>0.004</v>
      </c>
      <c r="G45" s="7">
        <v>0.006</v>
      </c>
      <c r="H45" s="7">
        <v>9.418</v>
      </c>
      <c r="I45" s="7">
        <v>1.038</v>
      </c>
      <c r="J45" s="7">
        <v>7.6132</v>
      </c>
      <c r="K45" s="7">
        <v>0.018</v>
      </c>
      <c r="L45" s="7">
        <v>0.014</v>
      </c>
      <c r="M45" s="7">
        <v>0.032</v>
      </c>
      <c r="N45" s="7">
        <v>0.012</v>
      </c>
      <c r="O45" s="7"/>
      <c r="P45" s="14"/>
    </row>
    <row r="46" spans="1:16" ht="12.75">
      <c r="A46" s="5"/>
      <c r="B46" s="9" t="s">
        <v>15</v>
      </c>
      <c r="C46" s="7">
        <f>SUM(D46:O46)</f>
        <v>8064.66809</v>
      </c>
      <c r="D46" s="7">
        <v>430.12955</v>
      </c>
      <c r="E46" s="7">
        <v>556.42057</v>
      </c>
      <c r="F46" s="7">
        <v>752.2964300000001</v>
      </c>
      <c r="G46" s="7">
        <v>473.73217999999997</v>
      </c>
      <c r="H46" s="7">
        <v>389.02683</v>
      </c>
      <c r="I46" s="7">
        <v>844.67252</v>
      </c>
      <c r="J46" s="7">
        <v>1017.7070500000001</v>
      </c>
      <c r="K46" s="7">
        <v>681.47797</v>
      </c>
      <c r="L46" s="7">
        <v>749.39947</v>
      </c>
      <c r="M46" s="7">
        <v>1042.164</v>
      </c>
      <c r="N46" s="7">
        <v>1127.6415200000001</v>
      </c>
      <c r="O46" s="7"/>
      <c r="P46" s="14"/>
    </row>
    <row r="47" spans="1:16" ht="12.75">
      <c r="A47" s="5"/>
      <c r="B47" s="10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14"/>
    </row>
    <row r="48" spans="1:16" ht="12.75">
      <c r="A48" s="5"/>
      <c r="B48" s="18" t="s">
        <v>47</v>
      </c>
      <c r="C48" s="4">
        <f aca="true" t="shared" si="5" ref="C48:C55">SUM(D48:O48)</f>
        <v>22001.384840000002</v>
      </c>
      <c r="D48" s="4">
        <f aca="true" t="shared" si="6" ref="D48:O48">SUM(D49:D56)</f>
        <v>1256.8812699999999</v>
      </c>
      <c r="E48" s="4">
        <f t="shared" si="6"/>
        <v>1164.2441000000001</v>
      </c>
      <c r="F48" s="4">
        <f t="shared" si="6"/>
        <v>1218.2722099999999</v>
      </c>
      <c r="G48" s="4">
        <f t="shared" si="6"/>
        <v>1430.1651900000002</v>
      </c>
      <c r="H48" s="4">
        <f t="shared" si="6"/>
        <v>11109.463810000001</v>
      </c>
      <c r="I48" s="4">
        <f t="shared" si="6"/>
        <v>1252.4502599999998</v>
      </c>
      <c r="J48" s="4">
        <f t="shared" si="6"/>
        <v>2149.93988</v>
      </c>
      <c r="K48" s="4">
        <f t="shared" si="6"/>
        <v>1197.08853</v>
      </c>
      <c r="L48" s="4">
        <f t="shared" si="6"/>
        <v>471.7845</v>
      </c>
      <c r="M48" s="4">
        <f t="shared" si="6"/>
        <v>326.4346</v>
      </c>
      <c r="N48" s="4">
        <f t="shared" si="6"/>
        <v>424.66049</v>
      </c>
      <c r="O48" s="4">
        <f t="shared" si="6"/>
        <v>0</v>
      </c>
      <c r="P48" s="14"/>
    </row>
    <row r="49" spans="1:16" ht="12.75">
      <c r="A49" s="5"/>
      <c r="B49" s="9" t="s">
        <v>41</v>
      </c>
      <c r="C49" s="7">
        <f t="shared" si="5"/>
        <v>7927.58338</v>
      </c>
      <c r="D49" s="7">
        <v>823.08325</v>
      </c>
      <c r="E49" s="7">
        <v>601.6985</v>
      </c>
      <c r="F49" s="7">
        <v>875.10683</v>
      </c>
      <c r="G49" s="7">
        <v>857.3195400000001</v>
      </c>
      <c r="H49" s="7">
        <v>802.51321</v>
      </c>
      <c r="I49" s="7">
        <v>960.2602099999999</v>
      </c>
      <c r="J49" s="7">
        <v>1627.59425</v>
      </c>
      <c r="K49" s="7">
        <v>862.5565899999999</v>
      </c>
      <c r="L49" s="7">
        <v>230.1255</v>
      </c>
      <c r="M49" s="7">
        <v>76.4665</v>
      </c>
      <c r="N49" s="7">
        <v>210.859</v>
      </c>
      <c r="O49" s="7"/>
      <c r="P49" s="14"/>
    </row>
    <row r="50" spans="1:16" ht="12.75">
      <c r="A50" s="5"/>
      <c r="B50" s="9" t="s">
        <v>44</v>
      </c>
      <c r="C50" s="7">
        <f t="shared" si="5"/>
        <v>2042.7812</v>
      </c>
      <c r="D50" s="7">
        <v>315.894</v>
      </c>
      <c r="E50" s="7">
        <v>442.2516</v>
      </c>
      <c r="F50" s="7">
        <v>189.5364</v>
      </c>
      <c r="G50" s="7">
        <v>315.894</v>
      </c>
      <c r="H50" s="7">
        <v>105.298</v>
      </c>
      <c r="I50" s="7">
        <v>105.298</v>
      </c>
      <c r="J50" s="7">
        <v>379.0728</v>
      </c>
      <c r="K50" s="7">
        <v>189.5364</v>
      </c>
      <c r="L50" s="7">
        <v>0</v>
      </c>
      <c r="M50" s="7">
        <v>0</v>
      </c>
      <c r="N50" s="7">
        <v>0</v>
      </c>
      <c r="O50" s="7"/>
      <c r="P50" s="14"/>
    </row>
    <row r="51" spans="1:16" ht="12.75">
      <c r="A51" s="5"/>
      <c r="B51" s="9" t="s">
        <v>42</v>
      </c>
      <c r="C51" s="7">
        <f t="shared" si="5"/>
        <v>10000</v>
      </c>
      <c r="D51" s="7">
        <v>0</v>
      </c>
      <c r="E51" s="7">
        <v>0</v>
      </c>
      <c r="F51" s="7">
        <v>0</v>
      </c>
      <c r="G51" s="7">
        <v>0</v>
      </c>
      <c r="H51" s="7">
        <v>10000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/>
      <c r="P51" s="14"/>
    </row>
    <row r="52" spans="1:16" ht="12.75">
      <c r="A52" s="5"/>
      <c r="B52" s="9" t="s">
        <v>2</v>
      </c>
      <c r="C52" s="7">
        <f t="shared" si="5"/>
        <v>0.32</v>
      </c>
      <c r="D52" s="7">
        <v>0</v>
      </c>
      <c r="E52" s="7">
        <v>0</v>
      </c>
      <c r="F52" s="7">
        <v>0.32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/>
      <c r="P52" s="14"/>
    </row>
    <row r="53" spans="1:16" ht="12.75">
      <c r="A53" s="5"/>
      <c r="B53" s="9" t="s">
        <v>37</v>
      </c>
      <c r="C53" s="7">
        <f t="shared" si="5"/>
        <v>96.589</v>
      </c>
      <c r="D53" s="7">
        <v>19.05107</v>
      </c>
      <c r="E53" s="7">
        <v>0</v>
      </c>
      <c r="F53" s="7">
        <v>19.976560000000003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37.64847</v>
      </c>
      <c r="N53" s="7">
        <v>19.9129</v>
      </c>
      <c r="O53" s="7"/>
      <c r="P53" s="14"/>
    </row>
    <row r="54" spans="1:16" ht="12.75">
      <c r="A54" s="5"/>
      <c r="B54" s="9" t="s">
        <v>39</v>
      </c>
      <c r="C54" s="7">
        <f t="shared" si="5"/>
        <v>12.874050000000002</v>
      </c>
      <c r="D54" s="7">
        <v>0.12125</v>
      </c>
      <c r="E54" s="7">
        <v>0</v>
      </c>
      <c r="F54" s="7">
        <v>1.5062200000000001</v>
      </c>
      <c r="G54" s="7">
        <v>1.58013</v>
      </c>
      <c r="H54" s="7">
        <v>0.129</v>
      </c>
      <c r="I54" s="7">
        <v>2.61006</v>
      </c>
      <c r="J54" s="7">
        <v>0.72442</v>
      </c>
      <c r="K54" s="7">
        <v>1.56797</v>
      </c>
      <c r="L54" s="7">
        <v>3.256</v>
      </c>
      <c r="M54" s="7">
        <v>1.03513</v>
      </c>
      <c r="N54" s="7">
        <v>0.34387</v>
      </c>
      <c r="O54" s="7"/>
      <c r="P54" s="14"/>
    </row>
    <row r="55" spans="1:16" ht="12.75">
      <c r="A55" s="5"/>
      <c r="B55" s="9" t="s">
        <v>40</v>
      </c>
      <c r="C55" s="7">
        <f t="shared" si="5"/>
        <v>434.696</v>
      </c>
      <c r="D55" s="7">
        <v>0</v>
      </c>
      <c r="E55" s="7">
        <v>15.375</v>
      </c>
      <c r="F55" s="7">
        <v>0</v>
      </c>
      <c r="G55" s="7">
        <v>112.588</v>
      </c>
      <c r="H55" s="7">
        <v>51.725</v>
      </c>
      <c r="I55" s="7">
        <v>79.11</v>
      </c>
      <c r="J55" s="7">
        <v>0</v>
      </c>
      <c r="K55" s="7">
        <v>16.02</v>
      </c>
      <c r="L55" s="7">
        <v>46.13</v>
      </c>
      <c r="M55" s="7">
        <v>64.316</v>
      </c>
      <c r="N55" s="7">
        <v>49.432</v>
      </c>
      <c r="O55" s="7"/>
      <c r="P55" s="14"/>
    </row>
    <row r="56" spans="1:16" ht="12.75">
      <c r="A56" s="5"/>
      <c r="B56" s="9" t="s">
        <v>15</v>
      </c>
      <c r="C56" s="7">
        <f>SUM(D56:O56)</f>
        <v>1486.5412099999999</v>
      </c>
      <c r="D56" s="7">
        <v>98.7317</v>
      </c>
      <c r="E56" s="7">
        <v>104.919</v>
      </c>
      <c r="F56" s="7">
        <v>131.8262</v>
      </c>
      <c r="G56" s="7">
        <v>142.78351999999998</v>
      </c>
      <c r="H56" s="19">
        <v>149.7986</v>
      </c>
      <c r="I56" s="19">
        <v>105.17199000000001</v>
      </c>
      <c r="J56" s="19">
        <v>142.54841</v>
      </c>
      <c r="K56" s="19">
        <v>127.40757</v>
      </c>
      <c r="L56" s="19">
        <v>192.273</v>
      </c>
      <c r="M56" s="19">
        <v>146.9685</v>
      </c>
      <c r="N56" s="19">
        <v>144.11272</v>
      </c>
      <c r="O56" s="7"/>
      <c r="P56" s="14"/>
    </row>
    <row r="57" spans="1:16" ht="12.75">
      <c r="A57" s="5"/>
      <c r="B57" s="17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4"/>
    </row>
    <row r="58" spans="1:16" ht="12.75">
      <c r="A58" s="20"/>
      <c r="B58" s="18" t="s">
        <v>53</v>
      </c>
      <c r="C58" s="4">
        <f>SUM(D58:O58)</f>
        <v>542228.76249</v>
      </c>
      <c r="D58" s="4">
        <f aca="true" t="shared" si="7" ref="D58:O58">+D60+D82+D98+D114</f>
        <v>54551.84928</v>
      </c>
      <c r="E58" s="4">
        <f t="shared" si="7"/>
        <v>64343.772840000005</v>
      </c>
      <c r="F58" s="4">
        <f t="shared" si="7"/>
        <v>67033.06667</v>
      </c>
      <c r="G58" s="4">
        <f t="shared" si="7"/>
        <v>65436.904769999994</v>
      </c>
      <c r="H58" s="4">
        <f t="shared" si="7"/>
        <v>43199.72722</v>
      </c>
      <c r="I58" s="4">
        <f t="shared" si="7"/>
        <v>43282.185</v>
      </c>
      <c r="J58" s="4">
        <f t="shared" si="7"/>
        <v>41551.64907</v>
      </c>
      <c r="K58" s="4">
        <f t="shared" si="7"/>
        <v>40007.37073</v>
      </c>
      <c r="L58" s="4">
        <f t="shared" si="7"/>
        <v>39879.86398</v>
      </c>
      <c r="M58" s="4">
        <f t="shared" si="7"/>
        <v>42244.76356</v>
      </c>
      <c r="N58" s="4">
        <f t="shared" si="7"/>
        <v>40697.609370000006</v>
      </c>
      <c r="O58" s="4">
        <f t="shared" si="7"/>
        <v>0</v>
      </c>
      <c r="P58" s="14"/>
    </row>
    <row r="59" spans="1:16" ht="12.75">
      <c r="A59" s="20"/>
      <c r="B59" s="9"/>
      <c r="C59" s="7"/>
      <c r="D59" s="7"/>
      <c r="E59" s="7"/>
      <c r="F59" s="7"/>
      <c r="G59" s="7"/>
      <c r="H59" s="7"/>
      <c r="I59" s="7"/>
      <c r="J59" s="7"/>
      <c r="K59" s="7"/>
      <c r="L59" s="7"/>
      <c r="M59" s="19"/>
      <c r="N59" s="19"/>
      <c r="O59" s="19"/>
      <c r="P59" s="14"/>
    </row>
    <row r="60" spans="1:16" ht="12.75">
      <c r="A60" s="20"/>
      <c r="B60" s="18" t="s">
        <v>6</v>
      </c>
      <c r="C60" s="4">
        <f>SUM(D60:O60)</f>
        <v>189048.98191</v>
      </c>
      <c r="D60" s="4">
        <f aca="true" t="shared" si="8" ref="D60:O60">SUM(D61:D80)</f>
        <v>20071.67221</v>
      </c>
      <c r="E60" s="4">
        <f t="shared" si="8"/>
        <v>32696.91839</v>
      </c>
      <c r="F60" s="4">
        <f t="shared" si="8"/>
        <v>30886.32515</v>
      </c>
      <c r="G60" s="4">
        <f t="shared" si="8"/>
        <v>27362.0378</v>
      </c>
      <c r="H60" s="4">
        <f t="shared" si="8"/>
        <v>13875.90926</v>
      </c>
      <c r="I60" s="4">
        <f t="shared" si="8"/>
        <v>11789.45656</v>
      </c>
      <c r="J60" s="4">
        <f t="shared" si="8"/>
        <v>10476.76515</v>
      </c>
      <c r="K60" s="4">
        <f t="shared" si="8"/>
        <v>10588.72204</v>
      </c>
      <c r="L60" s="4">
        <f t="shared" si="8"/>
        <v>11240.13209</v>
      </c>
      <c r="M60" s="4">
        <f t="shared" si="8"/>
        <v>11225.97742</v>
      </c>
      <c r="N60" s="4">
        <f t="shared" si="8"/>
        <v>8835.06584</v>
      </c>
      <c r="O60" s="4">
        <f t="shared" si="8"/>
        <v>0</v>
      </c>
      <c r="P60" s="14"/>
    </row>
    <row r="61" spans="1:16" ht="12.75">
      <c r="A61" s="5"/>
      <c r="B61" s="9" t="s">
        <v>41</v>
      </c>
      <c r="C61" s="7">
        <f>SUM(D61:O61)</f>
        <v>2125.40522</v>
      </c>
      <c r="D61" s="7">
        <v>602.91124</v>
      </c>
      <c r="E61" s="7">
        <v>665.1708299999999</v>
      </c>
      <c r="F61" s="7">
        <v>83.6876</v>
      </c>
      <c r="G61" s="7">
        <v>43.55491000000001</v>
      </c>
      <c r="H61" s="7">
        <v>183.17472</v>
      </c>
      <c r="I61" s="7">
        <v>264.82335</v>
      </c>
      <c r="J61" s="7">
        <v>0.18041</v>
      </c>
      <c r="K61" s="7">
        <v>0.11591</v>
      </c>
      <c r="L61" s="7">
        <v>197.96676000000002</v>
      </c>
      <c r="M61" s="7">
        <v>83.71309</v>
      </c>
      <c r="N61" s="7">
        <v>0.10640000000000001</v>
      </c>
      <c r="O61" s="7"/>
      <c r="P61" s="14"/>
    </row>
    <row r="62" spans="1:16" ht="12.75">
      <c r="A62" s="5"/>
      <c r="B62" s="9" t="s">
        <v>1</v>
      </c>
      <c r="C62" s="7">
        <f aca="true" t="shared" si="9" ref="C62:C80">SUM(D62:O62)</f>
        <v>5053.81897</v>
      </c>
      <c r="D62" s="7">
        <v>309.61976</v>
      </c>
      <c r="E62" s="7">
        <v>328.03602</v>
      </c>
      <c r="F62" s="7">
        <v>633.16381</v>
      </c>
      <c r="G62" s="7">
        <v>575.60801</v>
      </c>
      <c r="H62" s="7">
        <v>456.57587</v>
      </c>
      <c r="I62" s="7">
        <v>300.81993</v>
      </c>
      <c r="J62" s="7">
        <v>433.28947999999997</v>
      </c>
      <c r="K62" s="7">
        <v>541.33103</v>
      </c>
      <c r="L62" s="7">
        <v>429.72252000000003</v>
      </c>
      <c r="M62" s="7">
        <v>593.4558199999999</v>
      </c>
      <c r="N62" s="7">
        <v>452.19671999999997</v>
      </c>
      <c r="O62" s="7"/>
      <c r="P62" s="14"/>
    </row>
    <row r="63" spans="1:16" ht="12.75">
      <c r="A63" s="5"/>
      <c r="B63" s="9" t="s">
        <v>43</v>
      </c>
      <c r="C63" s="7">
        <f t="shared" si="9"/>
        <v>536.20399</v>
      </c>
      <c r="D63" s="7">
        <v>79.76546</v>
      </c>
      <c r="E63" s="7">
        <v>40</v>
      </c>
      <c r="F63" s="7">
        <v>9.52553</v>
      </c>
      <c r="G63" s="7">
        <v>7.36</v>
      </c>
      <c r="H63" s="7">
        <v>45.8</v>
      </c>
      <c r="I63" s="7">
        <v>24.995</v>
      </c>
      <c r="J63" s="7">
        <v>105.78106</v>
      </c>
      <c r="K63" s="7">
        <v>35.074</v>
      </c>
      <c r="L63" s="7">
        <v>50.122</v>
      </c>
      <c r="M63" s="7">
        <v>50.043</v>
      </c>
      <c r="N63" s="7">
        <v>87.73794000000001</v>
      </c>
      <c r="O63" s="7"/>
      <c r="P63" s="14"/>
    </row>
    <row r="64" spans="1:16" ht="12.75">
      <c r="A64" s="5"/>
      <c r="B64" s="9" t="s">
        <v>4</v>
      </c>
      <c r="C64" s="7">
        <f t="shared" si="9"/>
        <v>0.0005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0.0005</v>
      </c>
      <c r="K64" s="7">
        <v>0</v>
      </c>
      <c r="L64" s="7">
        <v>0</v>
      </c>
      <c r="M64" s="7">
        <v>0</v>
      </c>
      <c r="N64" s="7">
        <v>0</v>
      </c>
      <c r="O64" s="7"/>
      <c r="P64" s="14"/>
    </row>
    <row r="65" spans="1:16" ht="12.75">
      <c r="A65" s="5"/>
      <c r="B65" s="9" t="s">
        <v>44</v>
      </c>
      <c r="C65" s="7">
        <f t="shared" si="9"/>
        <v>3357.15051</v>
      </c>
      <c r="D65" s="7">
        <v>319.38206</v>
      </c>
      <c r="E65" s="7">
        <v>381.71164</v>
      </c>
      <c r="F65" s="7">
        <v>401.5861</v>
      </c>
      <c r="G65" s="7">
        <v>401.66979</v>
      </c>
      <c r="H65" s="7">
        <v>205.82924</v>
      </c>
      <c r="I65" s="7">
        <v>321.35184000000004</v>
      </c>
      <c r="J65" s="7">
        <v>200.79191</v>
      </c>
      <c r="K65" s="7">
        <v>261.07914999999997</v>
      </c>
      <c r="L65" s="7">
        <v>301.35423</v>
      </c>
      <c r="M65" s="7">
        <v>381.60819</v>
      </c>
      <c r="N65" s="7">
        <v>180.78635999999997</v>
      </c>
      <c r="O65" s="7"/>
      <c r="P65" s="14"/>
    </row>
    <row r="66" spans="1:16" ht="12.75">
      <c r="A66" s="5"/>
      <c r="B66" s="9" t="s">
        <v>7</v>
      </c>
      <c r="C66" s="7">
        <f t="shared" si="9"/>
        <v>5750.731000000001</v>
      </c>
      <c r="D66" s="7">
        <v>284.862</v>
      </c>
      <c r="E66" s="7">
        <v>435.31</v>
      </c>
      <c r="F66" s="7">
        <v>133.264</v>
      </c>
      <c r="G66" s="7">
        <v>728.712</v>
      </c>
      <c r="H66" s="7">
        <v>376.254</v>
      </c>
      <c r="I66" s="7">
        <v>395.708</v>
      </c>
      <c r="J66" s="7">
        <v>702.179</v>
      </c>
      <c r="K66" s="7">
        <v>792.679</v>
      </c>
      <c r="L66" s="7">
        <v>708.668</v>
      </c>
      <c r="M66" s="7">
        <v>709.468</v>
      </c>
      <c r="N66" s="7">
        <v>483.627</v>
      </c>
      <c r="O66" s="7"/>
      <c r="P66" s="14"/>
    </row>
    <row r="67" spans="1:16" ht="12.75">
      <c r="A67" s="5"/>
      <c r="B67" s="9" t="s">
        <v>42</v>
      </c>
      <c r="C67" s="7">
        <f t="shared" si="9"/>
        <v>0.194</v>
      </c>
      <c r="D67" s="7">
        <v>0.1135</v>
      </c>
      <c r="E67" s="7">
        <v>0.013</v>
      </c>
      <c r="F67" s="7">
        <v>0.0185</v>
      </c>
      <c r="G67" s="7">
        <v>0.015</v>
      </c>
      <c r="H67" s="7">
        <v>0.013</v>
      </c>
      <c r="I67" s="7">
        <v>0.004</v>
      </c>
      <c r="J67" s="7">
        <v>0.004</v>
      </c>
      <c r="K67" s="7">
        <v>0.003</v>
      </c>
      <c r="L67" s="7">
        <v>0.001</v>
      </c>
      <c r="M67" s="7">
        <v>0.0005</v>
      </c>
      <c r="N67" s="7">
        <v>0.0085</v>
      </c>
      <c r="O67" s="7"/>
      <c r="P67" s="14"/>
    </row>
    <row r="68" spans="1:16" ht="12.75">
      <c r="A68" s="5"/>
      <c r="B68" s="9" t="s">
        <v>2</v>
      </c>
      <c r="C68" s="7">
        <f t="shared" si="9"/>
        <v>56.0008</v>
      </c>
      <c r="D68" s="7">
        <v>7</v>
      </c>
      <c r="E68" s="7">
        <v>7.0005</v>
      </c>
      <c r="F68" s="7">
        <v>7.0003</v>
      </c>
      <c r="G68" s="7">
        <v>0</v>
      </c>
      <c r="H68" s="7">
        <v>0</v>
      </c>
      <c r="I68" s="7">
        <v>7</v>
      </c>
      <c r="J68" s="7">
        <v>7</v>
      </c>
      <c r="K68" s="7">
        <v>7</v>
      </c>
      <c r="L68" s="7">
        <v>0</v>
      </c>
      <c r="M68" s="7">
        <v>7</v>
      </c>
      <c r="N68" s="7">
        <v>7</v>
      </c>
      <c r="O68" s="7"/>
      <c r="P68" s="14"/>
    </row>
    <row r="69" spans="1:16" ht="12.75">
      <c r="A69" s="5"/>
      <c r="B69" s="9" t="s">
        <v>37</v>
      </c>
      <c r="C69" s="7">
        <f t="shared" si="9"/>
        <v>12791.13415</v>
      </c>
      <c r="D69" s="7">
        <v>1356.0773700000002</v>
      </c>
      <c r="E69" s="7">
        <v>514.11037</v>
      </c>
      <c r="F69" s="7">
        <v>534.35683</v>
      </c>
      <c r="G69" s="7">
        <v>1691.04302</v>
      </c>
      <c r="H69" s="7">
        <v>1165.1658799999998</v>
      </c>
      <c r="I69" s="7">
        <v>1333.75233</v>
      </c>
      <c r="J69" s="7">
        <v>536.72204</v>
      </c>
      <c r="K69" s="7">
        <v>605.2859100000001</v>
      </c>
      <c r="L69" s="7">
        <v>1773.94721</v>
      </c>
      <c r="M69" s="7">
        <v>2401.15861</v>
      </c>
      <c r="N69" s="7">
        <v>879.5145799999999</v>
      </c>
      <c r="O69" s="7"/>
      <c r="P69" s="14"/>
    </row>
    <row r="70" spans="1:16" ht="12.75">
      <c r="A70" s="5"/>
      <c r="B70" s="9" t="s">
        <v>36</v>
      </c>
      <c r="C70" s="26">
        <f t="shared" si="9"/>
        <v>21.10086</v>
      </c>
      <c r="D70" s="26">
        <v>0</v>
      </c>
      <c r="E70" s="26">
        <v>1.64428</v>
      </c>
      <c r="F70" s="26">
        <v>3.19772</v>
      </c>
      <c r="G70" s="26">
        <v>2.67057</v>
      </c>
      <c r="H70" s="26">
        <v>9.95785</v>
      </c>
      <c r="I70" s="26">
        <v>1.26191</v>
      </c>
      <c r="J70" s="26">
        <v>1.5702</v>
      </c>
      <c r="K70" s="26">
        <v>0.7983300000000001</v>
      </c>
      <c r="L70" s="26">
        <v>0</v>
      </c>
      <c r="M70" s="26">
        <v>0</v>
      </c>
      <c r="N70" s="26">
        <v>0</v>
      </c>
      <c r="O70" s="26"/>
      <c r="P70" s="14"/>
    </row>
    <row r="71" spans="1:16" ht="12.75">
      <c r="A71" s="5"/>
      <c r="B71" s="9" t="s">
        <v>51</v>
      </c>
      <c r="C71" s="7">
        <f t="shared" si="9"/>
        <v>1676.16924</v>
      </c>
      <c r="D71" s="7">
        <v>167.03448999999998</v>
      </c>
      <c r="E71" s="7">
        <v>122.16596000000001</v>
      </c>
      <c r="F71" s="7">
        <v>254.48364999999998</v>
      </c>
      <c r="G71" s="7">
        <v>224.75451999999999</v>
      </c>
      <c r="H71" s="7">
        <v>135.02809</v>
      </c>
      <c r="I71" s="7">
        <v>140.55977</v>
      </c>
      <c r="J71" s="7">
        <v>142.39247</v>
      </c>
      <c r="K71" s="7">
        <v>150.22519</v>
      </c>
      <c r="L71" s="7">
        <v>71.01116999999999</v>
      </c>
      <c r="M71" s="7">
        <v>90.67119</v>
      </c>
      <c r="N71" s="7">
        <v>177.84274</v>
      </c>
      <c r="O71" s="7"/>
      <c r="P71" s="14"/>
    </row>
    <row r="72" spans="1:16" ht="12.75">
      <c r="A72" s="5"/>
      <c r="B72" s="9" t="s">
        <v>8</v>
      </c>
      <c r="C72" s="7">
        <f t="shared" si="9"/>
        <v>7629.26119</v>
      </c>
      <c r="D72" s="7">
        <v>694.63881</v>
      </c>
      <c r="E72" s="7">
        <v>692.629</v>
      </c>
      <c r="F72" s="7">
        <v>633.0706899999999</v>
      </c>
      <c r="G72" s="7">
        <v>815.0373000000001</v>
      </c>
      <c r="H72" s="7">
        <v>752.84754</v>
      </c>
      <c r="I72" s="7">
        <v>575.22125</v>
      </c>
      <c r="J72" s="7">
        <v>426.32991</v>
      </c>
      <c r="K72" s="7">
        <v>875.66052</v>
      </c>
      <c r="L72" s="7">
        <v>756.01558</v>
      </c>
      <c r="M72" s="7">
        <v>816.57851</v>
      </c>
      <c r="N72" s="7">
        <v>591.23208</v>
      </c>
      <c r="O72" s="7"/>
      <c r="P72" s="14"/>
    </row>
    <row r="73" spans="1:16" ht="12.75">
      <c r="A73" s="5"/>
      <c r="B73" s="9" t="s">
        <v>45</v>
      </c>
      <c r="C73" s="7">
        <f t="shared" si="9"/>
        <v>60.64228000000001</v>
      </c>
      <c r="D73" s="7">
        <v>6.04845</v>
      </c>
      <c r="E73" s="7">
        <v>0.08677</v>
      </c>
      <c r="F73" s="7">
        <v>5.756939999999999</v>
      </c>
      <c r="G73" s="7">
        <v>7.24664</v>
      </c>
      <c r="H73" s="7">
        <v>4.23463</v>
      </c>
      <c r="I73" s="7">
        <v>6.54524</v>
      </c>
      <c r="J73" s="7">
        <v>6.8646199999999995</v>
      </c>
      <c r="K73" s="7">
        <v>9.235100000000001</v>
      </c>
      <c r="L73" s="7">
        <v>0.16743</v>
      </c>
      <c r="M73" s="7">
        <v>7.5908</v>
      </c>
      <c r="N73" s="7">
        <v>6.86566</v>
      </c>
      <c r="O73" s="7"/>
      <c r="P73" s="14"/>
    </row>
    <row r="74" spans="1:16" ht="12.75">
      <c r="A74" s="5"/>
      <c r="B74" s="9" t="s">
        <v>3</v>
      </c>
      <c r="C74" s="7">
        <f t="shared" si="9"/>
        <v>9.179590000000001</v>
      </c>
      <c r="D74" s="7">
        <v>2.1119499999999998</v>
      </c>
      <c r="E74" s="7">
        <v>0.0316</v>
      </c>
      <c r="F74" s="7">
        <v>1.0298</v>
      </c>
      <c r="G74" s="7">
        <v>0.013900000000000001</v>
      </c>
      <c r="H74" s="7">
        <v>0.76478</v>
      </c>
      <c r="I74" s="7">
        <v>0.001</v>
      </c>
      <c r="J74" s="7">
        <v>0.055479999999999995</v>
      </c>
      <c r="K74" s="7">
        <v>4.22654</v>
      </c>
      <c r="L74" s="7">
        <v>0.3105</v>
      </c>
      <c r="M74" s="7">
        <v>0.25619</v>
      </c>
      <c r="N74" s="7">
        <v>0.37785</v>
      </c>
      <c r="O74" s="7"/>
      <c r="P74" s="14"/>
    </row>
    <row r="75" spans="1:16" ht="12.75">
      <c r="A75" s="5"/>
      <c r="B75" s="9" t="s">
        <v>48</v>
      </c>
      <c r="C75" s="7">
        <f t="shared" si="9"/>
        <v>796.9119199999999</v>
      </c>
      <c r="D75" s="7">
        <v>101.35877</v>
      </c>
      <c r="E75" s="7">
        <v>114.09504</v>
      </c>
      <c r="F75" s="7">
        <v>94.1988</v>
      </c>
      <c r="G75" s="7">
        <v>81.8262</v>
      </c>
      <c r="H75" s="7">
        <v>165.9855</v>
      </c>
      <c r="I75" s="7">
        <v>132.27221</v>
      </c>
      <c r="J75" s="7">
        <v>59.362519999999996</v>
      </c>
      <c r="K75" s="7">
        <v>7.943899999999999</v>
      </c>
      <c r="L75" s="7">
        <v>39.83488</v>
      </c>
      <c r="M75" s="7">
        <v>0.026</v>
      </c>
      <c r="N75" s="7">
        <v>0.0081</v>
      </c>
      <c r="O75" s="7"/>
      <c r="P75" s="14"/>
    </row>
    <row r="76" spans="1:16" ht="12.75">
      <c r="A76" s="5"/>
      <c r="B76" s="9" t="s">
        <v>39</v>
      </c>
      <c r="C76" s="7">
        <f t="shared" si="9"/>
        <v>1.56619</v>
      </c>
      <c r="D76" s="7">
        <v>0.08929999999999999</v>
      </c>
      <c r="E76" s="7">
        <v>0.2086</v>
      </c>
      <c r="F76" s="7">
        <v>0.27777999999999997</v>
      </c>
      <c r="G76" s="7">
        <v>0.13688</v>
      </c>
      <c r="H76" s="7">
        <v>0.12079999999999999</v>
      </c>
      <c r="I76" s="7">
        <v>0.07255</v>
      </c>
      <c r="J76" s="7">
        <v>0.2309</v>
      </c>
      <c r="K76" s="7">
        <v>0.07408</v>
      </c>
      <c r="L76" s="7">
        <v>0.19315000000000002</v>
      </c>
      <c r="M76" s="7">
        <v>0.0911</v>
      </c>
      <c r="N76" s="7">
        <v>0.07105</v>
      </c>
      <c r="O76" s="7"/>
      <c r="P76" s="14"/>
    </row>
    <row r="77" spans="1:16" ht="12.75">
      <c r="A77" s="5"/>
      <c r="B77" s="9" t="s">
        <v>49</v>
      </c>
      <c r="C77" s="7">
        <f t="shared" si="9"/>
        <v>4633.274809999999</v>
      </c>
      <c r="D77" s="7">
        <v>834.79122</v>
      </c>
      <c r="E77" s="7">
        <v>514.15991</v>
      </c>
      <c r="F77" s="7">
        <v>572.20137</v>
      </c>
      <c r="G77" s="7">
        <v>513.85592</v>
      </c>
      <c r="H77" s="7">
        <v>626.6903199999999</v>
      </c>
      <c r="I77" s="7">
        <v>356.4722</v>
      </c>
      <c r="J77" s="7">
        <v>246.96515</v>
      </c>
      <c r="K77" s="7">
        <v>397.70029</v>
      </c>
      <c r="L77" s="7">
        <v>352.48690999999997</v>
      </c>
      <c r="M77" s="7">
        <v>30.12482</v>
      </c>
      <c r="N77" s="7">
        <v>187.82670000000002</v>
      </c>
      <c r="O77" s="7"/>
      <c r="P77" s="14"/>
    </row>
    <row r="78" spans="1:16" ht="12.75">
      <c r="A78" s="5"/>
      <c r="B78" s="9" t="s">
        <v>40</v>
      </c>
      <c r="C78" s="7">
        <f t="shared" si="9"/>
        <v>9362.321209999998</v>
      </c>
      <c r="D78" s="7">
        <v>902.40275</v>
      </c>
      <c r="E78" s="7">
        <v>845.12496</v>
      </c>
      <c r="F78" s="7">
        <v>1401.02494</v>
      </c>
      <c r="G78" s="7">
        <v>787.38758</v>
      </c>
      <c r="H78" s="7">
        <v>1219.6520500000001</v>
      </c>
      <c r="I78" s="7">
        <v>682.85413</v>
      </c>
      <c r="J78" s="7">
        <v>575.6841999999999</v>
      </c>
      <c r="K78" s="7">
        <v>722.56475</v>
      </c>
      <c r="L78" s="7">
        <v>674.5480799999999</v>
      </c>
      <c r="M78" s="7">
        <v>692.58825</v>
      </c>
      <c r="N78" s="7">
        <v>858.48952</v>
      </c>
      <c r="O78" s="7"/>
      <c r="P78" s="14"/>
    </row>
    <row r="79" spans="1:16" ht="12.75">
      <c r="A79" s="5"/>
      <c r="B79" s="9" t="s">
        <v>50</v>
      </c>
      <c r="C79" s="7">
        <f t="shared" si="9"/>
        <v>4712.79581</v>
      </c>
      <c r="D79" s="7">
        <v>913.57008</v>
      </c>
      <c r="E79" s="7">
        <v>275.27661</v>
      </c>
      <c r="F79" s="7">
        <v>369.31949</v>
      </c>
      <c r="G79" s="7">
        <v>321.16436</v>
      </c>
      <c r="H79" s="7">
        <v>446.10898</v>
      </c>
      <c r="I79" s="7">
        <v>513.02516</v>
      </c>
      <c r="J79" s="7">
        <v>673.59928</v>
      </c>
      <c r="K79" s="7">
        <v>228.55659</v>
      </c>
      <c r="L79" s="7">
        <v>340.32783</v>
      </c>
      <c r="M79" s="7">
        <v>323.15574</v>
      </c>
      <c r="N79" s="7">
        <v>308.69169</v>
      </c>
      <c r="O79" s="7"/>
      <c r="P79" s="14"/>
    </row>
    <row r="80" spans="1:16" ht="12.75">
      <c r="A80" s="5"/>
      <c r="B80" s="9" t="s">
        <v>15</v>
      </c>
      <c r="C80" s="7">
        <f t="shared" si="9"/>
        <v>130475.11966999999</v>
      </c>
      <c r="D80" s="7">
        <v>13489.895</v>
      </c>
      <c r="E80" s="7">
        <v>27760.1433</v>
      </c>
      <c r="F80" s="7">
        <v>25749.1613</v>
      </c>
      <c r="G80" s="7">
        <v>21159.9812</v>
      </c>
      <c r="H80" s="7">
        <v>8081.70601</v>
      </c>
      <c r="I80" s="7">
        <v>6732.71669</v>
      </c>
      <c r="J80" s="7">
        <v>6357.762019999999</v>
      </c>
      <c r="K80" s="7">
        <v>5949.16875</v>
      </c>
      <c r="L80" s="7">
        <v>5543.454839999999</v>
      </c>
      <c r="M80" s="7">
        <v>5038.44761</v>
      </c>
      <c r="N80" s="7">
        <v>4612.68295</v>
      </c>
      <c r="O80" s="7"/>
      <c r="P80" s="14"/>
    </row>
    <row r="81" spans="1:16" ht="12.75">
      <c r="A81" s="5"/>
      <c r="B81" s="11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14"/>
    </row>
    <row r="82" spans="1:16" ht="12.75">
      <c r="A82" s="5"/>
      <c r="B82" s="18" t="s">
        <v>9</v>
      </c>
      <c r="C82" s="4">
        <f>SUM(D82:O82)</f>
        <v>182966.12065</v>
      </c>
      <c r="D82" s="4">
        <f aca="true" t="shared" si="10" ref="D82:O82">SUM(D83:D96)</f>
        <v>19033.17119</v>
      </c>
      <c r="E82" s="4">
        <f t="shared" si="10"/>
        <v>16241.73761</v>
      </c>
      <c r="F82" s="4">
        <f t="shared" si="10"/>
        <v>19378.55193</v>
      </c>
      <c r="G82" s="4">
        <f t="shared" si="10"/>
        <v>18561.368970000003</v>
      </c>
      <c r="H82" s="4">
        <f t="shared" si="10"/>
        <v>13845.28686</v>
      </c>
      <c r="I82" s="4">
        <f t="shared" si="10"/>
        <v>14866.469430000001</v>
      </c>
      <c r="J82" s="4">
        <f t="shared" si="10"/>
        <v>15939.73255</v>
      </c>
      <c r="K82" s="4">
        <f t="shared" si="10"/>
        <v>15012.62702</v>
      </c>
      <c r="L82" s="4">
        <f t="shared" si="10"/>
        <v>16405.78018</v>
      </c>
      <c r="M82" s="4">
        <f t="shared" si="10"/>
        <v>17485.211769999998</v>
      </c>
      <c r="N82" s="4">
        <f t="shared" si="10"/>
        <v>16196.183140000001</v>
      </c>
      <c r="O82" s="4">
        <f t="shared" si="10"/>
        <v>0</v>
      </c>
      <c r="P82" s="14"/>
    </row>
    <row r="83" spans="1:16" ht="12.75">
      <c r="A83" s="5"/>
      <c r="B83" s="9" t="s">
        <v>1</v>
      </c>
      <c r="C83" s="7">
        <f>SUM(D83:O83)</f>
        <v>12109.79368</v>
      </c>
      <c r="D83" s="7">
        <v>862.4420600000001</v>
      </c>
      <c r="E83" s="7">
        <v>1014.90056</v>
      </c>
      <c r="F83" s="7">
        <v>971.5759</v>
      </c>
      <c r="G83" s="7">
        <v>1182.2855</v>
      </c>
      <c r="H83" s="7">
        <v>1020.41704</v>
      </c>
      <c r="I83" s="7">
        <v>1003.6519300000001</v>
      </c>
      <c r="J83" s="7">
        <v>1280.25334</v>
      </c>
      <c r="K83" s="7">
        <v>1141.11476</v>
      </c>
      <c r="L83" s="7">
        <v>1185.83518</v>
      </c>
      <c r="M83" s="7">
        <v>1259.23148</v>
      </c>
      <c r="N83" s="7">
        <v>1188.08593</v>
      </c>
      <c r="O83" s="7"/>
      <c r="P83" s="14"/>
    </row>
    <row r="84" spans="1:16" ht="12.75">
      <c r="A84" s="5"/>
      <c r="B84" s="27" t="s">
        <v>44</v>
      </c>
      <c r="C84" s="7">
        <f aca="true" t="shared" si="11" ref="C84:C96">SUM(D84:O84)</f>
        <v>6147.20077</v>
      </c>
      <c r="D84" s="7">
        <v>643.635</v>
      </c>
      <c r="E84" s="7">
        <v>759.2068399999999</v>
      </c>
      <c r="F84" s="7">
        <v>615.0229</v>
      </c>
      <c r="G84" s="7">
        <v>464.86017</v>
      </c>
      <c r="H84" s="7">
        <v>615.6285</v>
      </c>
      <c r="I84" s="7">
        <v>350.47853000000003</v>
      </c>
      <c r="J84" s="7">
        <v>459.79778000000005</v>
      </c>
      <c r="K84" s="7">
        <v>672.5719</v>
      </c>
      <c r="L84" s="7">
        <v>664.37472</v>
      </c>
      <c r="M84" s="7">
        <v>586.4729100000001</v>
      </c>
      <c r="N84" s="7">
        <v>315.15152</v>
      </c>
      <c r="O84" s="7"/>
      <c r="P84" s="14"/>
    </row>
    <row r="85" spans="1:16" ht="12.75">
      <c r="A85" s="5"/>
      <c r="B85" s="9" t="s">
        <v>7</v>
      </c>
      <c r="C85" s="7">
        <f t="shared" si="11"/>
        <v>206.21699999999998</v>
      </c>
      <c r="D85" s="7">
        <v>0</v>
      </c>
      <c r="E85" s="7">
        <v>24.729</v>
      </c>
      <c r="F85" s="7">
        <v>2.3</v>
      </c>
      <c r="G85" s="7">
        <v>17.879</v>
      </c>
      <c r="H85" s="7">
        <v>24.93</v>
      </c>
      <c r="I85" s="7">
        <v>15.575</v>
      </c>
      <c r="J85" s="7">
        <v>7.895</v>
      </c>
      <c r="K85" s="7">
        <v>23.042</v>
      </c>
      <c r="L85" s="7">
        <v>23.666</v>
      </c>
      <c r="M85" s="7">
        <v>32.021</v>
      </c>
      <c r="N85" s="7">
        <v>34.18</v>
      </c>
      <c r="O85" s="7"/>
      <c r="P85" s="14"/>
    </row>
    <row r="86" spans="1:16" ht="12.75">
      <c r="A86" s="5"/>
      <c r="B86" s="9" t="s">
        <v>2</v>
      </c>
      <c r="C86" s="7">
        <f t="shared" si="11"/>
        <v>30903.860500000003</v>
      </c>
      <c r="D86" s="7">
        <v>2977.7256899999998</v>
      </c>
      <c r="E86" s="7">
        <v>2461.9282599999997</v>
      </c>
      <c r="F86" s="7">
        <v>2732.8358900000003</v>
      </c>
      <c r="G86" s="7">
        <v>2687.28514</v>
      </c>
      <c r="H86" s="7">
        <v>2343.4661</v>
      </c>
      <c r="I86" s="7">
        <v>3021.21719</v>
      </c>
      <c r="J86" s="7">
        <v>3192.95388</v>
      </c>
      <c r="K86" s="7">
        <v>2910.01176</v>
      </c>
      <c r="L86" s="7">
        <v>2736.0788900000002</v>
      </c>
      <c r="M86" s="7">
        <v>2997.39483</v>
      </c>
      <c r="N86" s="7">
        <v>2842.9628700000003</v>
      </c>
      <c r="O86" s="7"/>
      <c r="P86" s="14"/>
    </row>
    <row r="87" spans="1:16" ht="12.75">
      <c r="A87" s="5"/>
      <c r="B87" s="9" t="s">
        <v>37</v>
      </c>
      <c r="C87" s="7">
        <f t="shared" si="11"/>
        <v>20313.976699999996</v>
      </c>
      <c r="D87" s="7">
        <v>1804.95292</v>
      </c>
      <c r="E87" s="7">
        <v>1035.7432800000001</v>
      </c>
      <c r="F87" s="7">
        <v>2490.42881</v>
      </c>
      <c r="G87" s="7">
        <v>2589.58519</v>
      </c>
      <c r="H87" s="7">
        <v>2971.64266</v>
      </c>
      <c r="I87" s="7">
        <v>1328.9026000000001</v>
      </c>
      <c r="J87" s="7">
        <v>852.25643</v>
      </c>
      <c r="K87" s="7">
        <v>1121.79066</v>
      </c>
      <c r="L87" s="7">
        <v>2729.24784</v>
      </c>
      <c r="M87" s="7">
        <v>2293.53391</v>
      </c>
      <c r="N87" s="7">
        <v>1095.8924</v>
      </c>
      <c r="O87" s="7"/>
      <c r="P87" s="14"/>
    </row>
    <row r="88" spans="1:16" ht="12.75">
      <c r="A88" s="5"/>
      <c r="B88" s="27" t="s">
        <v>38</v>
      </c>
      <c r="C88" s="7">
        <f t="shared" si="11"/>
        <v>12176.5</v>
      </c>
      <c r="D88" s="7">
        <v>902</v>
      </c>
      <c r="E88" s="7">
        <v>927.5</v>
      </c>
      <c r="F88" s="7">
        <v>1097</v>
      </c>
      <c r="G88" s="7">
        <v>1197</v>
      </c>
      <c r="H88" s="7">
        <v>1209</v>
      </c>
      <c r="I88" s="7">
        <v>1156</v>
      </c>
      <c r="J88" s="7">
        <v>1227</v>
      </c>
      <c r="K88" s="7">
        <v>1218</v>
      </c>
      <c r="L88" s="7">
        <v>1117</v>
      </c>
      <c r="M88" s="7">
        <v>1203</v>
      </c>
      <c r="N88" s="7">
        <v>923</v>
      </c>
      <c r="O88" s="7"/>
      <c r="P88" s="14"/>
    </row>
    <row r="89" spans="1:16" ht="12.75">
      <c r="A89" s="5"/>
      <c r="B89" s="9" t="s">
        <v>36</v>
      </c>
      <c r="C89" s="7">
        <f t="shared" si="11"/>
        <v>5.16195</v>
      </c>
      <c r="D89" s="7">
        <v>0</v>
      </c>
      <c r="E89" s="7">
        <v>0</v>
      </c>
      <c r="F89" s="7">
        <v>0</v>
      </c>
      <c r="G89" s="7">
        <v>1.8679000000000001</v>
      </c>
      <c r="H89" s="7">
        <v>2.62205</v>
      </c>
      <c r="I89" s="7">
        <v>0</v>
      </c>
      <c r="J89" s="7">
        <v>0.672</v>
      </c>
      <c r="K89" s="7">
        <v>0</v>
      </c>
      <c r="L89" s="7">
        <v>0</v>
      </c>
      <c r="M89" s="7">
        <v>0</v>
      </c>
      <c r="N89" s="7">
        <v>0</v>
      </c>
      <c r="O89" s="7"/>
      <c r="P89" s="14"/>
    </row>
    <row r="90" spans="1:16" ht="12.75">
      <c r="A90" s="5"/>
      <c r="B90" s="9" t="s">
        <v>51</v>
      </c>
      <c r="C90" s="7">
        <f t="shared" si="11"/>
        <v>731.2453099999999</v>
      </c>
      <c r="D90" s="7">
        <v>19.797369999999997</v>
      </c>
      <c r="E90" s="7">
        <v>133.20143</v>
      </c>
      <c r="F90" s="7">
        <v>91.66508999999999</v>
      </c>
      <c r="G90" s="7">
        <v>59.36664</v>
      </c>
      <c r="H90" s="7">
        <v>21.88701</v>
      </c>
      <c r="I90" s="7">
        <v>55.03587</v>
      </c>
      <c r="J90" s="7">
        <v>32.378659999999996</v>
      </c>
      <c r="K90" s="7">
        <v>53.68175</v>
      </c>
      <c r="L90" s="7">
        <v>77.52291000000001</v>
      </c>
      <c r="M90" s="7">
        <v>57.71501</v>
      </c>
      <c r="N90" s="7">
        <v>128.99357</v>
      </c>
      <c r="O90" s="7"/>
      <c r="P90" s="14"/>
    </row>
    <row r="91" spans="1:16" ht="12.75">
      <c r="A91" s="5"/>
      <c r="B91" s="9" t="s">
        <v>45</v>
      </c>
      <c r="C91" s="7">
        <f t="shared" si="11"/>
        <v>1484.3386399999997</v>
      </c>
      <c r="D91" s="7">
        <v>128.74829</v>
      </c>
      <c r="E91" s="7">
        <v>152.62821</v>
      </c>
      <c r="F91" s="7">
        <v>156.91004</v>
      </c>
      <c r="G91" s="7">
        <v>154.08227</v>
      </c>
      <c r="H91" s="7">
        <v>117.01922</v>
      </c>
      <c r="I91" s="7">
        <v>169.87366</v>
      </c>
      <c r="J91" s="7">
        <v>56.23356</v>
      </c>
      <c r="K91" s="7">
        <v>105.60405</v>
      </c>
      <c r="L91" s="7">
        <v>131.14357</v>
      </c>
      <c r="M91" s="7">
        <v>135.70229</v>
      </c>
      <c r="N91" s="7">
        <v>176.39348</v>
      </c>
      <c r="O91" s="7"/>
      <c r="P91" s="14"/>
    </row>
    <row r="92" spans="1:16" ht="12.75">
      <c r="A92" s="5"/>
      <c r="B92" s="9" t="s">
        <v>48</v>
      </c>
      <c r="C92" s="7">
        <f t="shared" si="11"/>
        <v>365.77250000000004</v>
      </c>
      <c r="D92" s="7">
        <v>54.974470000000004</v>
      </c>
      <c r="E92" s="7">
        <v>50.9885</v>
      </c>
      <c r="F92" s="7">
        <v>71.50994</v>
      </c>
      <c r="G92" s="7">
        <v>33.55426</v>
      </c>
      <c r="H92" s="7">
        <v>57.688230000000004</v>
      </c>
      <c r="I92" s="7">
        <v>50.972319999999996</v>
      </c>
      <c r="J92" s="7">
        <v>46.08478</v>
      </c>
      <c r="K92" s="7">
        <v>0</v>
      </c>
      <c r="L92" s="7">
        <v>0</v>
      </c>
      <c r="M92" s="7">
        <v>0</v>
      </c>
      <c r="N92" s="7">
        <v>0</v>
      </c>
      <c r="O92" s="7"/>
      <c r="P92" s="14"/>
    </row>
    <row r="93" spans="1:16" ht="12.75">
      <c r="A93" s="5"/>
      <c r="B93" s="9" t="s">
        <v>49</v>
      </c>
      <c r="C93" s="7">
        <f t="shared" si="11"/>
        <v>3007.8409899999997</v>
      </c>
      <c r="D93" s="7">
        <v>329.722</v>
      </c>
      <c r="E93" s="7">
        <v>181.626</v>
      </c>
      <c r="F93" s="7">
        <v>412.30618</v>
      </c>
      <c r="G93" s="7">
        <v>695.69521</v>
      </c>
      <c r="H93" s="7">
        <v>78.004</v>
      </c>
      <c r="I93" s="7">
        <v>170.54079000000002</v>
      </c>
      <c r="J93" s="7">
        <v>151.73611</v>
      </c>
      <c r="K93" s="7">
        <v>354.64815999999996</v>
      </c>
      <c r="L93" s="7">
        <v>19.957</v>
      </c>
      <c r="M93" s="7">
        <v>284.75084000000004</v>
      </c>
      <c r="N93" s="7">
        <v>328.85470000000004</v>
      </c>
      <c r="O93" s="7"/>
      <c r="P93" s="14"/>
    </row>
    <row r="94" spans="1:16" ht="12.75">
      <c r="A94" s="5"/>
      <c r="B94" s="9" t="s">
        <v>40</v>
      </c>
      <c r="C94" s="7">
        <f t="shared" si="11"/>
        <v>393.28600000000006</v>
      </c>
      <c r="D94" s="7">
        <v>0.431</v>
      </c>
      <c r="E94" s="7">
        <v>47.6031</v>
      </c>
      <c r="F94" s="7">
        <v>41.3584</v>
      </c>
      <c r="G94" s="7">
        <v>51.4242</v>
      </c>
      <c r="H94" s="7">
        <v>21.426</v>
      </c>
      <c r="I94" s="7">
        <v>20.024</v>
      </c>
      <c r="J94" s="7">
        <v>27.485799999999998</v>
      </c>
      <c r="K94" s="7">
        <v>24.5523</v>
      </c>
      <c r="L94" s="7">
        <v>20.3104</v>
      </c>
      <c r="M94" s="7">
        <v>10.8527</v>
      </c>
      <c r="N94" s="7">
        <v>127.8181</v>
      </c>
      <c r="O94" s="7"/>
      <c r="P94" s="14"/>
    </row>
    <row r="95" spans="1:16" ht="12.75">
      <c r="A95" s="5"/>
      <c r="B95" s="9" t="s">
        <v>50</v>
      </c>
      <c r="C95" s="7">
        <f t="shared" si="11"/>
        <v>3234.07899</v>
      </c>
      <c r="D95" s="7">
        <v>157.52169</v>
      </c>
      <c r="E95" s="7">
        <v>159.12832</v>
      </c>
      <c r="F95" s="7">
        <v>113.30908000000001</v>
      </c>
      <c r="G95" s="7">
        <v>573.13076</v>
      </c>
      <c r="H95" s="7">
        <v>366.62715999999995</v>
      </c>
      <c r="I95" s="7">
        <v>785.5753599999999</v>
      </c>
      <c r="J95" s="7">
        <v>527.79364</v>
      </c>
      <c r="K95" s="7">
        <v>173.92726000000002</v>
      </c>
      <c r="L95" s="7">
        <v>124.00196000000001</v>
      </c>
      <c r="M95" s="7">
        <v>108.73593</v>
      </c>
      <c r="N95" s="7">
        <v>144.32782999999998</v>
      </c>
      <c r="O95" s="7"/>
      <c r="P95" s="14"/>
    </row>
    <row r="96" spans="1:16" ht="12.75">
      <c r="A96" s="5"/>
      <c r="B96" s="9" t="s">
        <v>15</v>
      </c>
      <c r="C96" s="7">
        <f t="shared" si="11"/>
        <v>91886.84762</v>
      </c>
      <c r="D96" s="7">
        <v>11151.2207</v>
      </c>
      <c r="E96" s="7">
        <v>9292.55411</v>
      </c>
      <c r="F96" s="7">
        <v>10582.329699999998</v>
      </c>
      <c r="G96" s="7">
        <v>8853.35273</v>
      </c>
      <c r="H96" s="7">
        <v>4994.928889999999</v>
      </c>
      <c r="I96" s="7">
        <v>6738.622179999999</v>
      </c>
      <c r="J96" s="7">
        <v>8077.19157</v>
      </c>
      <c r="K96" s="7">
        <v>7213.68242</v>
      </c>
      <c r="L96" s="7">
        <v>7576.64171</v>
      </c>
      <c r="M96" s="7">
        <v>8515.80087</v>
      </c>
      <c r="N96" s="7">
        <v>8890.52274</v>
      </c>
      <c r="O96" s="7"/>
      <c r="P96" s="14"/>
    </row>
    <row r="97" spans="1:16" ht="12.75">
      <c r="A97" s="5"/>
      <c r="B97" s="9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14"/>
    </row>
    <row r="98" spans="1:16" ht="12.75">
      <c r="A98" s="5"/>
      <c r="B98" s="18" t="s">
        <v>10</v>
      </c>
      <c r="C98" s="4">
        <f>SUM(D98:O98)</f>
        <v>98984.04207999998</v>
      </c>
      <c r="D98" s="4">
        <f aca="true" t="shared" si="12" ref="D98:O98">SUM(D99:D112)</f>
        <v>8189.914339999999</v>
      </c>
      <c r="E98" s="4">
        <f t="shared" si="12"/>
        <v>8351.58955</v>
      </c>
      <c r="F98" s="4">
        <f t="shared" si="12"/>
        <v>8682.30194</v>
      </c>
      <c r="G98" s="4">
        <f t="shared" si="12"/>
        <v>10796.95924</v>
      </c>
      <c r="H98" s="4">
        <f t="shared" si="12"/>
        <v>9258.15061</v>
      </c>
      <c r="I98" s="4">
        <f t="shared" si="12"/>
        <v>9644.684389999999</v>
      </c>
      <c r="J98" s="4">
        <f t="shared" si="12"/>
        <v>8580.60876</v>
      </c>
      <c r="K98" s="4">
        <f t="shared" si="12"/>
        <v>9958.90624</v>
      </c>
      <c r="L98" s="4">
        <f t="shared" si="12"/>
        <v>7993.03108</v>
      </c>
      <c r="M98" s="4">
        <f t="shared" si="12"/>
        <v>8185.21776</v>
      </c>
      <c r="N98" s="4">
        <f t="shared" si="12"/>
        <v>9342.67817</v>
      </c>
      <c r="O98" s="4">
        <f t="shared" si="12"/>
        <v>0</v>
      </c>
      <c r="P98" s="14"/>
    </row>
    <row r="99" spans="1:16" ht="12.75">
      <c r="A99" s="5"/>
      <c r="B99" s="9" t="s">
        <v>41</v>
      </c>
      <c r="C99" s="7">
        <f>SUM(D99:O99)</f>
        <v>0.274</v>
      </c>
      <c r="D99" s="7">
        <v>0</v>
      </c>
      <c r="E99" s="7">
        <v>0</v>
      </c>
      <c r="F99" s="7">
        <v>0</v>
      </c>
      <c r="G99" s="7">
        <v>0</v>
      </c>
      <c r="H99" s="7">
        <v>0.274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/>
      <c r="P99" s="14"/>
    </row>
    <row r="100" spans="1:16" ht="12.75">
      <c r="A100" s="5"/>
      <c r="B100" s="9" t="s">
        <v>1</v>
      </c>
      <c r="C100" s="7">
        <f>SUM(D100:O100)</f>
        <v>4335.47351</v>
      </c>
      <c r="D100" s="7">
        <v>510.10796000000005</v>
      </c>
      <c r="E100" s="7">
        <v>334.90166999999997</v>
      </c>
      <c r="F100" s="7">
        <v>345.24946</v>
      </c>
      <c r="G100" s="7">
        <v>387.03591</v>
      </c>
      <c r="H100" s="7">
        <v>312.38181</v>
      </c>
      <c r="I100" s="7">
        <v>406.67791</v>
      </c>
      <c r="J100" s="7">
        <v>317.45191</v>
      </c>
      <c r="K100" s="7">
        <v>474.1833</v>
      </c>
      <c r="L100" s="7">
        <v>378.93710999999996</v>
      </c>
      <c r="M100" s="7">
        <v>418.6997</v>
      </c>
      <c r="N100" s="7">
        <v>449.84677</v>
      </c>
      <c r="O100" s="7"/>
      <c r="P100" s="14"/>
    </row>
    <row r="101" spans="1:16" ht="12.75">
      <c r="A101" s="5"/>
      <c r="B101" s="9" t="s">
        <v>43</v>
      </c>
      <c r="C101" s="7">
        <f aca="true" t="shared" si="13" ref="C101:C112">SUM(D101:O101)</f>
        <v>79.80664999999999</v>
      </c>
      <c r="D101" s="7">
        <v>0</v>
      </c>
      <c r="E101" s="7">
        <v>9.01524</v>
      </c>
      <c r="F101" s="7">
        <v>0</v>
      </c>
      <c r="G101" s="7">
        <v>0</v>
      </c>
      <c r="H101" s="7">
        <v>0</v>
      </c>
      <c r="I101" s="7">
        <v>18.782259999999997</v>
      </c>
      <c r="J101" s="7">
        <v>11.94165</v>
      </c>
      <c r="K101" s="7">
        <v>11.89258</v>
      </c>
      <c r="L101" s="7">
        <v>0</v>
      </c>
      <c r="M101" s="7">
        <v>11.23991</v>
      </c>
      <c r="N101" s="7">
        <v>16.93501</v>
      </c>
      <c r="O101" s="7"/>
      <c r="P101" s="14"/>
    </row>
    <row r="102" spans="1:16" ht="12.75">
      <c r="A102" s="5"/>
      <c r="B102" s="9" t="s">
        <v>44</v>
      </c>
      <c r="C102" s="7">
        <f t="shared" si="13"/>
        <v>4530.96169</v>
      </c>
      <c r="D102" s="7">
        <v>670.68522</v>
      </c>
      <c r="E102" s="7">
        <v>407.88927</v>
      </c>
      <c r="F102" s="7">
        <v>479.19786</v>
      </c>
      <c r="G102" s="7">
        <v>480.8555</v>
      </c>
      <c r="H102" s="7">
        <v>310.32883000000004</v>
      </c>
      <c r="I102" s="7">
        <v>393.60109</v>
      </c>
      <c r="J102" s="7">
        <v>323.4156</v>
      </c>
      <c r="K102" s="7">
        <v>694.4224</v>
      </c>
      <c r="L102" s="7">
        <v>335.54613</v>
      </c>
      <c r="M102" s="7">
        <v>312.41672</v>
      </c>
      <c r="N102" s="7">
        <v>122.60307</v>
      </c>
      <c r="O102" s="7"/>
      <c r="P102" s="14"/>
    </row>
    <row r="103" spans="1:16" ht="12.75">
      <c r="A103" s="5"/>
      <c r="B103" s="9" t="s">
        <v>7</v>
      </c>
      <c r="C103" s="7">
        <f t="shared" si="13"/>
        <v>3.2399999999999998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2.4</v>
      </c>
      <c r="J103" s="7">
        <v>0</v>
      </c>
      <c r="K103" s="7">
        <v>0</v>
      </c>
      <c r="L103" s="7">
        <v>0</v>
      </c>
      <c r="M103" s="7">
        <v>0.84</v>
      </c>
      <c r="N103" s="7">
        <v>0</v>
      </c>
      <c r="O103" s="7"/>
      <c r="P103" s="14"/>
    </row>
    <row r="104" spans="1:16" ht="12.75">
      <c r="A104" s="5"/>
      <c r="B104" s="9" t="s">
        <v>37</v>
      </c>
      <c r="C104" s="7">
        <f t="shared" si="13"/>
        <v>672.82709</v>
      </c>
      <c r="D104" s="7">
        <v>70.27807000000001</v>
      </c>
      <c r="E104" s="7">
        <v>195.33586</v>
      </c>
      <c r="F104" s="7">
        <v>94.46472</v>
      </c>
      <c r="G104" s="7">
        <v>86.32786999999999</v>
      </c>
      <c r="H104" s="7">
        <v>94.45488</v>
      </c>
      <c r="I104" s="7">
        <v>0</v>
      </c>
      <c r="J104" s="7">
        <v>25.12382</v>
      </c>
      <c r="K104" s="7">
        <v>66.3696</v>
      </c>
      <c r="L104" s="7">
        <v>19.95827</v>
      </c>
      <c r="M104" s="7">
        <v>20.514</v>
      </c>
      <c r="N104" s="7">
        <v>0</v>
      </c>
      <c r="O104" s="7"/>
      <c r="P104" s="14"/>
    </row>
    <row r="105" spans="1:16" ht="12.75">
      <c r="A105" s="5"/>
      <c r="B105" s="9" t="s">
        <v>51</v>
      </c>
      <c r="C105" s="26">
        <f t="shared" si="13"/>
        <v>1057.2306399999998</v>
      </c>
      <c r="D105" s="26">
        <v>99.73965</v>
      </c>
      <c r="E105" s="26">
        <v>147.06157000000002</v>
      </c>
      <c r="F105" s="26">
        <v>135.41696</v>
      </c>
      <c r="G105" s="26">
        <v>99.48955000000001</v>
      </c>
      <c r="H105" s="26">
        <v>84.06832</v>
      </c>
      <c r="I105" s="26">
        <v>61.30436</v>
      </c>
      <c r="J105" s="26">
        <v>146.48085</v>
      </c>
      <c r="K105" s="26">
        <v>112.60059</v>
      </c>
      <c r="L105" s="26">
        <v>31.25623</v>
      </c>
      <c r="M105" s="26">
        <v>77.64811999999999</v>
      </c>
      <c r="N105" s="26">
        <v>62.16444</v>
      </c>
      <c r="O105" s="26"/>
      <c r="P105" s="14"/>
    </row>
    <row r="106" spans="1:16" ht="12.75">
      <c r="A106" s="5"/>
      <c r="B106" s="9" t="s">
        <v>45</v>
      </c>
      <c r="C106" s="26">
        <f t="shared" si="13"/>
        <v>455.21963999999997</v>
      </c>
      <c r="D106" s="26">
        <v>47.1095</v>
      </c>
      <c r="E106" s="26">
        <v>34.83025</v>
      </c>
      <c r="F106" s="26">
        <v>29.822950000000002</v>
      </c>
      <c r="G106" s="26">
        <v>53.94513</v>
      </c>
      <c r="H106" s="26">
        <v>40.111779999999996</v>
      </c>
      <c r="I106" s="26">
        <v>44.865919999999996</v>
      </c>
      <c r="J106" s="26">
        <v>6.17135</v>
      </c>
      <c r="K106" s="26">
        <v>44.770720000000004</v>
      </c>
      <c r="L106" s="26">
        <v>45.61921</v>
      </c>
      <c r="M106" s="26">
        <v>54.26295</v>
      </c>
      <c r="N106" s="26">
        <v>53.70988</v>
      </c>
      <c r="O106" s="26"/>
      <c r="P106" s="14"/>
    </row>
    <row r="107" spans="1:16" ht="12.75">
      <c r="A107" s="5"/>
      <c r="B107" s="9" t="s">
        <v>48</v>
      </c>
      <c r="C107" s="7">
        <f t="shared" si="13"/>
        <v>329.57014000000004</v>
      </c>
      <c r="D107" s="7">
        <v>52.27264</v>
      </c>
      <c r="E107" s="7">
        <v>60.432379999999995</v>
      </c>
      <c r="F107" s="7">
        <v>72.89393</v>
      </c>
      <c r="G107" s="7">
        <v>53.57832</v>
      </c>
      <c r="H107" s="7">
        <v>25.89639</v>
      </c>
      <c r="I107" s="7">
        <v>38.36189</v>
      </c>
      <c r="J107" s="7">
        <v>26.13459</v>
      </c>
      <c r="K107" s="7">
        <v>0</v>
      </c>
      <c r="L107" s="7">
        <v>0</v>
      </c>
      <c r="M107" s="7">
        <v>0</v>
      </c>
      <c r="N107" s="7">
        <v>0</v>
      </c>
      <c r="O107" s="7"/>
      <c r="P107" s="14"/>
    </row>
    <row r="108" spans="1:16" ht="12.75">
      <c r="A108" s="5"/>
      <c r="B108" s="9" t="s">
        <v>39</v>
      </c>
      <c r="C108" s="7">
        <f t="shared" si="13"/>
        <v>0.04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0.021</v>
      </c>
      <c r="K108" s="7">
        <v>0</v>
      </c>
      <c r="L108" s="7">
        <v>0</v>
      </c>
      <c r="M108" s="7">
        <v>0</v>
      </c>
      <c r="N108" s="7">
        <v>0.019</v>
      </c>
      <c r="O108" s="7"/>
      <c r="P108" s="14"/>
    </row>
    <row r="109" spans="1:16" ht="12.75">
      <c r="A109" s="5"/>
      <c r="B109" s="9" t="s">
        <v>49</v>
      </c>
      <c r="C109" s="7">
        <f t="shared" si="13"/>
        <v>2538.18564</v>
      </c>
      <c r="D109" s="7">
        <v>146.159</v>
      </c>
      <c r="E109" s="7">
        <v>169.04</v>
      </c>
      <c r="F109" s="7">
        <v>442.472</v>
      </c>
      <c r="G109" s="7">
        <v>263.814</v>
      </c>
      <c r="H109" s="7">
        <v>194.679</v>
      </c>
      <c r="I109" s="7">
        <v>315.8892</v>
      </c>
      <c r="J109" s="7">
        <v>282.971</v>
      </c>
      <c r="K109" s="7">
        <v>480.455</v>
      </c>
      <c r="L109" s="7">
        <v>40.006</v>
      </c>
      <c r="M109" s="7">
        <v>94.65744000000001</v>
      </c>
      <c r="N109" s="7">
        <v>108.043</v>
      </c>
      <c r="O109" s="7"/>
      <c r="P109" s="14"/>
    </row>
    <row r="110" spans="1:16" ht="12.75">
      <c r="A110" s="5"/>
      <c r="B110" s="9" t="s">
        <v>40</v>
      </c>
      <c r="C110" s="7">
        <f t="shared" si="13"/>
        <v>11075.543179999999</v>
      </c>
      <c r="D110" s="7">
        <v>843.421</v>
      </c>
      <c r="E110" s="7">
        <v>834.3494000000001</v>
      </c>
      <c r="F110" s="7">
        <v>1472.3644</v>
      </c>
      <c r="G110" s="7">
        <v>1289.5464</v>
      </c>
      <c r="H110" s="7">
        <v>1109.64646</v>
      </c>
      <c r="I110" s="7">
        <v>713.62172</v>
      </c>
      <c r="J110" s="7">
        <v>959.54088</v>
      </c>
      <c r="K110" s="7">
        <v>1192.7401599999998</v>
      </c>
      <c r="L110" s="7">
        <v>771.04376</v>
      </c>
      <c r="M110" s="7">
        <v>836.299</v>
      </c>
      <c r="N110" s="7">
        <v>1052.97</v>
      </c>
      <c r="O110" s="7"/>
      <c r="P110" s="14"/>
    </row>
    <row r="111" spans="1:16" ht="12.75">
      <c r="A111" s="5"/>
      <c r="B111" s="9" t="s">
        <v>50</v>
      </c>
      <c r="C111" s="7">
        <f t="shared" si="13"/>
        <v>2140.47476</v>
      </c>
      <c r="D111" s="7">
        <v>224.8717</v>
      </c>
      <c r="E111" s="7">
        <v>221.05261</v>
      </c>
      <c r="F111" s="7">
        <v>130.6667</v>
      </c>
      <c r="G111" s="7">
        <v>199.3929</v>
      </c>
      <c r="H111" s="7">
        <v>302.42753000000005</v>
      </c>
      <c r="I111" s="7">
        <v>106.997</v>
      </c>
      <c r="J111" s="7">
        <v>144.9535</v>
      </c>
      <c r="K111" s="7">
        <v>213.27341</v>
      </c>
      <c r="L111" s="7">
        <v>314.86263</v>
      </c>
      <c r="M111" s="7">
        <v>101.52191</v>
      </c>
      <c r="N111" s="7">
        <v>180.45487</v>
      </c>
      <c r="O111" s="7"/>
      <c r="P111" s="14"/>
    </row>
    <row r="112" spans="1:16" ht="12.75">
      <c r="A112" s="5"/>
      <c r="B112" s="9" t="s">
        <v>15</v>
      </c>
      <c r="C112" s="7">
        <f t="shared" si="13"/>
        <v>71765.19514</v>
      </c>
      <c r="D112" s="7">
        <v>5525.2696</v>
      </c>
      <c r="E112" s="7">
        <v>5937.6813</v>
      </c>
      <c r="F112" s="7">
        <v>5479.75296</v>
      </c>
      <c r="G112" s="7">
        <v>7882.973660000001</v>
      </c>
      <c r="H112" s="7">
        <v>6783.88161</v>
      </c>
      <c r="I112" s="7">
        <v>7542.18304</v>
      </c>
      <c r="J112" s="7">
        <v>6336.40261</v>
      </c>
      <c r="K112" s="7">
        <v>6668.19848</v>
      </c>
      <c r="L112" s="7">
        <v>6055.80174</v>
      </c>
      <c r="M112" s="7">
        <v>6257.11801</v>
      </c>
      <c r="N112" s="7">
        <v>7295.93213</v>
      </c>
      <c r="O112" s="7"/>
      <c r="P112" s="14"/>
    </row>
    <row r="113" spans="1:16" ht="12.75">
      <c r="A113" s="5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14"/>
    </row>
    <row r="114" spans="1:16" ht="12.75">
      <c r="A114" s="5"/>
      <c r="B114" s="18" t="s">
        <v>11</v>
      </c>
      <c r="C114" s="4">
        <f>SUM(D114:O114)</f>
        <v>71229.61785000001</v>
      </c>
      <c r="D114" s="4">
        <f aca="true" t="shared" si="14" ref="D114:O114">SUM(D115:D130)</f>
        <v>7257.09154</v>
      </c>
      <c r="E114" s="4">
        <f t="shared" si="14"/>
        <v>7053.52729</v>
      </c>
      <c r="F114" s="4">
        <f t="shared" si="14"/>
        <v>8085.88765</v>
      </c>
      <c r="G114" s="4">
        <f t="shared" si="14"/>
        <v>8716.53876</v>
      </c>
      <c r="H114" s="4">
        <f t="shared" si="14"/>
        <v>6220.38049</v>
      </c>
      <c r="I114" s="4">
        <f t="shared" si="14"/>
        <v>6981.574619999999</v>
      </c>
      <c r="J114" s="4">
        <f t="shared" si="14"/>
        <v>6554.54261</v>
      </c>
      <c r="K114" s="4">
        <f t="shared" si="14"/>
        <v>4447.11543</v>
      </c>
      <c r="L114" s="4">
        <f t="shared" si="14"/>
        <v>4240.9206300000005</v>
      </c>
      <c r="M114" s="4">
        <f t="shared" si="14"/>
        <v>5348.35661</v>
      </c>
      <c r="N114" s="4">
        <f t="shared" si="14"/>
        <v>6323.68222</v>
      </c>
      <c r="O114" s="4">
        <f t="shared" si="14"/>
        <v>0</v>
      </c>
      <c r="P114" s="14"/>
    </row>
    <row r="115" spans="1:16" ht="12.75">
      <c r="A115" s="5"/>
      <c r="B115" s="9" t="s">
        <v>44</v>
      </c>
      <c r="C115" s="7">
        <f>SUM(D115:O115)</f>
        <v>1535.8073900000002</v>
      </c>
      <c r="D115" s="7">
        <v>121.17272</v>
      </c>
      <c r="E115" s="7">
        <v>178.55</v>
      </c>
      <c r="F115" s="7">
        <v>153.25485</v>
      </c>
      <c r="G115" s="7">
        <v>152.709</v>
      </c>
      <c r="H115" s="7">
        <v>152.71515</v>
      </c>
      <c r="I115" s="7">
        <v>132.6</v>
      </c>
      <c r="J115" s="7">
        <v>176.59575</v>
      </c>
      <c r="K115" s="7">
        <v>108.475</v>
      </c>
      <c r="L115" s="7">
        <v>120.66377</v>
      </c>
      <c r="M115" s="7">
        <v>152.69615</v>
      </c>
      <c r="N115" s="7">
        <v>86.375</v>
      </c>
      <c r="O115" s="7"/>
      <c r="P115" s="14"/>
    </row>
    <row r="116" spans="1:16" ht="12.75">
      <c r="A116" s="5"/>
      <c r="B116" s="9" t="s">
        <v>7</v>
      </c>
      <c r="C116" s="7">
        <f>SUM(D116:O116)</f>
        <v>1213.4850000000001</v>
      </c>
      <c r="D116" s="7">
        <v>135.909</v>
      </c>
      <c r="E116" s="7">
        <v>107.613</v>
      </c>
      <c r="F116" s="7">
        <v>127.049</v>
      </c>
      <c r="G116" s="7">
        <v>176.563</v>
      </c>
      <c r="H116" s="7">
        <v>65.429</v>
      </c>
      <c r="I116" s="7">
        <v>22.206</v>
      </c>
      <c r="J116" s="7">
        <v>0</v>
      </c>
      <c r="K116" s="7">
        <v>86.617</v>
      </c>
      <c r="L116" s="7">
        <v>207.296</v>
      </c>
      <c r="M116" s="7">
        <v>164.461</v>
      </c>
      <c r="N116" s="7">
        <v>120.342</v>
      </c>
      <c r="O116" s="7"/>
      <c r="P116" s="14"/>
    </row>
    <row r="117" spans="1:16" ht="12.75">
      <c r="A117" s="5"/>
      <c r="B117" s="9" t="s">
        <v>42</v>
      </c>
      <c r="C117" s="7">
        <f aca="true" t="shared" si="15" ref="C117:C130">SUM(D117:O117)</f>
        <v>0.012</v>
      </c>
      <c r="D117" s="7">
        <v>0</v>
      </c>
      <c r="E117" s="7">
        <v>0</v>
      </c>
      <c r="F117" s="7">
        <v>0</v>
      </c>
      <c r="G117" s="7">
        <v>0.012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/>
      <c r="P117" s="14"/>
    </row>
    <row r="118" spans="1:16" ht="12.75">
      <c r="A118" s="5"/>
      <c r="B118" s="9" t="s">
        <v>2</v>
      </c>
      <c r="C118" s="7">
        <f t="shared" si="15"/>
        <v>759</v>
      </c>
      <c r="D118" s="7">
        <v>103</v>
      </c>
      <c r="E118" s="7">
        <v>51.5</v>
      </c>
      <c r="F118" s="7">
        <v>120</v>
      </c>
      <c r="G118" s="7">
        <v>50.5</v>
      </c>
      <c r="H118" s="7">
        <v>17</v>
      </c>
      <c r="I118" s="7">
        <v>85</v>
      </c>
      <c r="J118" s="7">
        <v>87</v>
      </c>
      <c r="K118" s="7">
        <v>85</v>
      </c>
      <c r="L118" s="7">
        <v>85</v>
      </c>
      <c r="M118" s="7">
        <v>42</v>
      </c>
      <c r="N118" s="7">
        <v>33</v>
      </c>
      <c r="O118" s="7"/>
      <c r="P118" s="14"/>
    </row>
    <row r="119" spans="1:16" ht="12.75">
      <c r="A119" s="5"/>
      <c r="B119" s="9" t="s">
        <v>37</v>
      </c>
      <c r="C119" s="7">
        <f t="shared" si="15"/>
        <v>10724.60817</v>
      </c>
      <c r="D119" s="7">
        <v>258.55029</v>
      </c>
      <c r="E119" s="7">
        <v>391.90782</v>
      </c>
      <c r="F119" s="7">
        <v>1214.91422</v>
      </c>
      <c r="G119" s="7">
        <v>2624.6814</v>
      </c>
      <c r="H119" s="7">
        <v>1305.76962</v>
      </c>
      <c r="I119" s="7">
        <v>2568.629</v>
      </c>
      <c r="J119" s="7">
        <v>2033.56598</v>
      </c>
      <c r="K119" s="7">
        <v>81.64746000000001</v>
      </c>
      <c r="L119" s="7">
        <v>81.64746000000001</v>
      </c>
      <c r="M119" s="7">
        <v>108.86328</v>
      </c>
      <c r="N119" s="7">
        <v>54.43164</v>
      </c>
      <c r="O119" s="7"/>
      <c r="P119" s="14"/>
    </row>
    <row r="120" spans="1:16" ht="12.75">
      <c r="A120" s="5"/>
      <c r="B120" s="9" t="s">
        <v>38</v>
      </c>
      <c r="C120" s="26">
        <f t="shared" si="15"/>
        <v>2566</v>
      </c>
      <c r="D120" s="26">
        <v>166</v>
      </c>
      <c r="E120" s="26">
        <v>288</v>
      </c>
      <c r="F120" s="26">
        <v>328</v>
      </c>
      <c r="G120" s="26">
        <v>244</v>
      </c>
      <c r="H120" s="26">
        <v>320</v>
      </c>
      <c r="I120" s="26">
        <v>318</v>
      </c>
      <c r="J120" s="26">
        <v>362</v>
      </c>
      <c r="K120" s="26">
        <v>200</v>
      </c>
      <c r="L120" s="26">
        <v>68</v>
      </c>
      <c r="M120" s="26">
        <v>76</v>
      </c>
      <c r="N120" s="26">
        <v>196</v>
      </c>
      <c r="O120" s="26"/>
      <c r="P120" s="14"/>
    </row>
    <row r="121" spans="1:16" ht="12.75">
      <c r="A121" s="5"/>
      <c r="B121" s="9" t="s">
        <v>36</v>
      </c>
      <c r="C121" s="7">
        <f t="shared" si="15"/>
        <v>12.196840000000002</v>
      </c>
      <c r="D121" s="7">
        <v>0</v>
      </c>
      <c r="E121" s="7">
        <v>0</v>
      </c>
      <c r="F121" s="7">
        <v>0</v>
      </c>
      <c r="G121" s="7">
        <v>3.99227</v>
      </c>
      <c r="H121" s="7">
        <v>1.36728</v>
      </c>
      <c r="I121" s="7">
        <v>6.83729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/>
      <c r="P121" s="14"/>
    </row>
    <row r="122" spans="1:16" ht="12.75">
      <c r="A122" s="5"/>
      <c r="B122" s="9" t="s">
        <v>51</v>
      </c>
      <c r="C122" s="7">
        <f t="shared" si="15"/>
        <v>1101.66464</v>
      </c>
      <c r="D122" s="7">
        <v>144.95941</v>
      </c>
      <c r="E122" s="7">
        <v>110.56895</v>
      </c>
      <c r="F122" s="7">
        <v>78.52146</v>
      </c>
      <c r="G122" s="7">
        <v>72.97171</v>
      </c>
      <c r="H122" s="7">
        <v>88.51037</v>
      </c>
      <c r="I122" s="7">
        <v>101.03723</v>
      </c>
      <c r="J122" s="7">
        <v>164.09994</v>
      </c>
      <c r="K122" s="7">
        <v>97.76925</v>
      </c>
      <c r="L122" s="7">
        <v>51.85534</v>
      </c>
      <c r="M122" s="7">
        <v>55.99575</v>
      </c>
      <c r="N122" s="7">
        <v>135.37523000000002</v>
      </c>
      <c r="O122" s="7"/>
      <c r="P122" s="14"/>
    </row>
    <row r="123" spans="1:16" ht="12.75">
      <c r="A123" s="5"/>
      <c r="B123" s="9" t="s">
        <v>45</v>
      </c>
      <c r="C123" s="7">
        <f t="shared" si="15"/>
        <v>13.07416</v>
      </c>
      <c r="D123" s="7">
        <v>1.69872</v>
      </c>
      <c r="E123" s="7">
        <v>1.2715999999999998</v>
      </c>
      <c r="F123" s="7">
        <v>0</v>
      </c>
      <c r="G123" s="7">
        <v>2.44496</v>
      </c>
      <c r="H123" s="7">
        <v>1.68896</v>
      </c>
      <c r="I123" s="7">
        <v>0</v>
      </c>
      <c r="J123" s="7">
        <v>0.432</v>
      </c>
      <c r="K123" s="7">
        <v>1.69872</v>
      </c>
      <c r="L123" s="7">
        <v>0.96224</v>
      </c>
      <c r="M123" s="7">
        <v>0.96224</v>
      </c>
      <c r="N123" s="7">
        <v>1.91472</v>
      </c>
      <c r="O123" s="7"/>
      <c r="P123" s="14"/>
    </row>
    <row r="124" spans="1:16" ht="12.75">
      <c r="A124" s="5"/>
      <c r="B124" s="9" t="s">
        <v>3</v>
      </c>
      <c r="C124" s="7">
        <f t="shared" si="15"/>
        <v>374.27925</v>
      </c>
      <c r="D124" s="7">
        <v>10.23717</v>
      </c>
      <c r="E124" s="7">
        <v>45.26743</v>
      </c>
      <c r="F124" s="7">
        <v>38.500099999999996</v>
      </c>
      <c r="G124" s="7">
        <v>41.05689</v>
      </c>
      <c r="H124" s="7">
        <v>40.71581</v>
      </c>
      <c r="I124" s="7">
        <v>10</v>
      </c>
      <c r="J124" s="7">
        <v>51.9741</v>
      </c>
      <c r="K124" s="7">
        <v>67.75558</v>
      </c>
      <c r="L124" s="7">
        <v>17.702270000000002</v>
      </c>
      <c r="M124" s="7">
        <v>17.52109</v>
      </c>
      <c r="N124" s="7">
        <v>33.548809999999996</v>
      </c>
      <c r="O124" s="7"/>
      <c r="P124" s="14"/>
    </row>
    <row r="125" spans="1:16" ht="12.75">
      <c r="A125" s="5"/>
      <c r="B125" s="9" t="s">
        <v>48</v>
      </c>
      <c r="C125" s="7">
        <f t="shared" si="15"/>
        <v>932.08577</v>
      </c>
      <c r="D125" s="7">
        <v>112.99511</v>
      </c>
      <c r="E125" s="7">
        <v>68.82676</v>
      </c>
      <c r="F125" s="7">
        <v>118.56259</v>
      </c>
      <c r="G125" s="7">
        <v>129.60899</v>
      </c>
      <c r="H125" s="7">
        <v>132.31013000000002</v>
      </c>
      <c r="I125" s="7">
        <v>126.09603</v>
      </c>
      <c r="J125" s="7">
        <v>212.59383</v>
      </c>
      <c r="K125" s="7">
        <v>31.09233</v>
      </c>
      <c r="L125" s="7">
        <v>0</v>
      </c>
      <c r="M125" s="7">
        <v>0</v>
      </c>
      <c r="N125" s="7">
        <v>0</v>
      </c>
      <c r="O125" s="7"/>
      <c r="P125" s="14"/>
    </row>
    <row r="126" spans="1:16" ht="12.75">
      <c r="A126" s="5"/>
      <c r="B126" s="9" t="s">
        <v>39</v>
      </c>
      <c r="C126" s="7">
        <f t="shared" si="15"/>
        <v>0.005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0.005</v>
      </c>
      <c r="M126" s="7">
        <v>0</v>
      </c>
      <c r="N126" s="7">
        <v>0</v>
      </c>
      <c r="O126" s="7"/>
      <c r="P126" s="14"/>
    </row>
    <row r="127" spans="1:16" ht="12.75">
      <c r="A127" s="5"/>
      <c r="B127" s="9" t="s">
        <v>49</v>
      </c>
      <c r="C127" s="7">
        <f t="shared" si="15"/>
        <v>3248.6389100000006</v>
      </c>
      <c r="D127" s="7">
        <v>358.404</v>
      </c>
      <c r="E127" s="7">
        <v>344.613</v>
      </c>
      <c r="F127" s="7">
        <v>952.67662</v>
      </c>
      <c r="G127" s="7">
        <v>450.75683000000004</v>
      </c>
      <c r="H127" s="7">
        <v>41.149</v>
      </c>
      <c r="I127" s="7">
        <v>189.56077</v>
      </c>
      <c r="J127" s="7">
        <v>126.86926</v>
      </c>
      <c r="K127" s="7">
        <v>229.37079</v>
      </c>
      <c r="L127" s="7">
        <v>20.001</v>
      </c>
      <c r="M127" s="7">
        <v>121.16255</v>
      </c>
      <c r="N127" s="7">
        <v>414.07509000000005</v>
      </c>
      <c r="O127" s="7"/>
      <c r="P127" s="14"/>
    </row>
    <row r="128" spans="1:16" ht="12.75">
      <c r="A128" s="5"/>
      <c r="B128" s="9" t="s">
        <v>40</v>
      </c>
      <c r="C128" s="7">
        <f t="shared" si="15"/>
        <v>2837.6475600000003</v>
      </c>
      <c r="D128" s="7">
        <v>250.112</v>
      </c>
      <c r="E128" s="7">
        <v>148.669</v>
      </c>
      <c r="F128" s="7">
        <v>208.6926</v>
      </c>
      <c r="G128" s="7">
        <v>244.0995</v>
      </c>
      <c r="H128" s="7">
        <v>139.3</v>
      </c>
      <c r="I128" s="7">
        <v>214.722</v>
      </c>
      <c r="J128" s="7">
        <v>198.96034</v>
      </c>
      <c r="K128" s="7">
        <v>481.046</v>
      </c>
      <c r="L128" s="7">
        <v>273.97720000000004</v>
      </c>
      <c r="M128" s="7">
        <v>320.8308</v>
      </c>
      <c r="N128" s="7">
        <v>357.23812</v>
      </c>
      <c r="O128" s="7"/>
      <c r="P128" s="14"/>
    </row>
    <row r="129" spans="1:16" ht="12.75">
      <c r="A129" s="5"/>
      <c r="B129" s="9" t="s">
        <v>50</v>
      </c>
      <c r="C129" s="7">
        <f t="shared" si="15"/>
        <v>6551.64433</v>
      </c>
      <c r="D129" s="7">
        <v>584.4463000000001</v>
      </c>
      <c r="E129" s="7">
        <v>491.54490000000004</v>
      </c>
      <c r="F129" s="7">
        <v>582.16837</v>
      </c>
      <c r="G129" s="7">
        <v>668.0539699999999</v>
      </c>
      <c r="H129" s="7">
        <v>639.3232800000001</v>
      </c>
      <c r="I129" s="7">
        <v>638.36252</v>
      </c>
      <c r="J129" s="7">
        <v>632.1670300000001</v>
      </c>
      <c r="K129" s="7">
        <v>676.62566</v>
      </c>
      <c r="L129" s="7">
        <v>569.92154</v>
      </c>
      <c r="M129" s="7">
        <v>495.84337</v>
      </c>
      <c r="N129" s="7">
        <v>573.18739</v>
      </c>
      <c r="O129" s="7"/>
      <c r="P129" s="14"/>
    </row>
    <row r="130" spans="1:16" ht="12.75">
      <c r="A130" s="20"/>
      <c r="B130" s="9" t="s">
        <v>15</v>
      </c>
      <c r="C130" s="7">
        <f t="shared" si="15"/>
        <v>39359.46883</v>
      </c>
      <c r="D130" s="7">
        <v>5009.60682</v>
      </c>
      <c r="E130" s="7">
        <v>4825.19483</v>
      </c>
      <c r="F130" s="7">
        <v>4163.54784</v>
      </c>
      <c r="G130" s="7">
        <v>3855.08824</v>
      </c>
      <c r="H130" s="7">
        <v>3275.10189</v>
      </c>
      <c r="I130" s="7">
        <v>2568.52378</v>
      </c>
      <c r="J130" s="7">
        <v>2508.28438</v>
      </c>
      <c r="K130" s="7">
        <v>2300.01764</v>
      </c>
      <c r="L130" s="7">
        <v>2743.88881</v>
      </c>
      <c r="M130" s="7">
        <v>3792.02038</v>
      </c>
      <c r="N130" s="7">
        <v>4318.194219999999</v>
      </c>
      <c r="O130" s="19"/>
      <c r="P130" s="14"/>
    </row>
    <row r="131" spans="1:16" ht="12.75">
      <c r="A131" s="20"/>
      <c r="B131" s="17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4"/>
    </row>
    <row r="132" spans="1:16" ht="12.75" hidden="1">
      <c r="A132" s="20"/>
      <c r="B132" s="18" t="s">
        <v>32</v>
      </c>
      <c r="C132" s="4">
        <f>SUM(D132:O132)</f>
        <v>0</v>
      </c>
      <c r="D132" s="4">
        <f>SUM(D133:D134)</f>
        <v>0</v>
      </c>
      <c r="E132" s="4">
        <f aca="true" t="shared" si="16" ref="E132:O132">SUM(E133:E134)</f>
        <v>0</v>
      </c>
      <c r="F132" s="4">
        <f t="shared" si="16"/>
        <v>0</v>
      </c>
      <c r="G132" s="4">
        <f t="shared" si="16"/>
        <v>0</v>
      </c>
      <c r="H132" s="4">
        <f t="shared" si="16"/>
        <v>0</v>
      </c>
      <c r="I132" s="4">
        <f t="shared" si="16"/>
        <v>0</v>
      </c>
      <c r="J132" s="4">
        <f t="shared" si="16"/>
        <v>0</v>
      </c>
      <c r="K132" s="4">
        <f t="shared" si="16"/>
        <v>0</v>
      </c>
      <c r="L132" s="4">
        <f t="shared" si="16"/>
        <v>0</v>
      </c>
      <c r="M132" s="4">
        <f t="shared" si="16"/>
        <v>0</v>
      </c>
      <c r="N132" s="4">
        <f t="shared" si="16"/>
        <v>0</v>
      </c>
      <c r="O132" s="4">
        <f t="shared" si="16"/>
        <v>0</v>
      </c>
      <c r="P132" s="14"/>
    </row>
    <row r="133" spans="1:16" ht="12.75" hidden="1">
      <c r="A133" s="20"/>
      <c r="B133" s="9" t="s">
        <v>40</v>
      </c>
      <c r="C133" s="7">
        <f>SUM(D133:O133)</f>
        <v>0</v>
      </c>
      <c r="D133" s="28"/>
      <c r="E133" s="28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14"/>
    </row>
    <row r="134" spans="1:16" ht="12.75" hidden="1">
      <c r="A134" s="5"/>
      <c r="B134" s="9" t="s">
        <v>15</v>
      </c>
      <c r="C134" s="7">
        <f>SUM(D134:O134)</f>
        <v>0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14"/>
    </row>
    <row r="135" spans="1:16" ht="12.75">
      <c r="A135" s="5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14"/>
    </row>
    <row r="136" spans="1:16" ht="12.75">
      <c r="A136" s="5"/>
      <c r="B136" s="18" t="s">
        <v>32</v>
      </c>
      <c r="C136" s="4">
        <f>SUM(D136:O136)</f>
        <v>341.91015</v>
      </c>
      <c r="D136" s="4">
        <f aca="true" t="shared" si="17" ref="D136:M136">SUM(D137:D139)</f>
        <v>0</v>
      </c>
      <c r="E136" s="4">
        <f t="shared" si="17"/>
        <v>0</v>
      </c>
      <c r="F136" s="4">
        <f t="shared" si="17"/>
        <v>0</v>
      </c>
      <c r="G136" s="4">
        <f t="shared" si="17"/>
        <v>0</v>
      </c>
      <c r="H136" s="4">
        <f t="shared" si="17"/>
        <v>0.09848</v>
      </c>
      <c r="I136" s="4">
        <f t="shared" si="17"/>
        <v>94.583</v>
      </c>
      <c r="J136" s="4">
        <f t="shared" si="17"/>
        <v>0.03588</v>
      </c>
      <c r="K136" s="4">
        <f t="shared" si="17"/>
        <v>246.62579</v>
      </c>
      <c r="L136" s="4">
        <f t="shared" si="17"/>
        <v>0</v>
      </c>
      <c r="M136" s="4">
        <f t="shared" si="17"/>
        <v>0.567</v>
      </c>
      <c r="N136" s="4">
        <f>SUM(N139)</f>
        <v>0</v>
      </c>
      <c r="O136" s="4">
        <f>SUM(O139)</f>
        <v>0</v>
      </c>
      <c r="P136" s="14"/>
    </row>
    <row r="137" spans="1:16" ht="12.75">
      <c r="A137" s="5"/>
      <c r="B137" s="9" t="s">
        <v>40</v>
      </c>
      <c r="C137" s="7">
        <f>SUM(D137:O137)</f>
        <v>341.01599999999996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94.582</v>
      </c>
      <c r="J137" s="26">
        <v>0</v>
      </c>
      <c r="K137" s="26">
        <v>246.434</v>
      </c>
      <c r="L137" s="26">
        <v>0</v>
      </c>
      <c r="M137" s="26">
        <v>0</v>
      </c>
      <c r="N137" s="26">
        <v>0</v>
      </c>
      <c r="O137" s="4"/>
      <c r="P137" s="14"/>
    </row>
    <row r="138" spans="1:16" ht="12.75">
      <c r="A138" s="5"/>
      <c r="B138" s="9" t="s">
        <v>50</v>
      </c>
      <c r="C138" s="26">
        <f>SUM(D138:O138)</f>
        <v>0.00491</v>
      </c>
      <c r="D138" s="26">
        <v>0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0.00491</v>
      </c>
      <c r="L138" s="26">
        <v>0</v>
      </c>
      <c r="M138" s="26">
        <v>0</v>
      </c>
      <c r="N138" s="26">
        <v>0</v>
      </c>
      <c r="O138" s="4"/>
      <c r="P138" s="14"/>
    </row>
    <row r="139" spans="1:16" ht="12.75">
      <c r="A139" s="5"/>
      <c r="B139" s="9" t="s">
        <v>15</v>
      </c>
      <c r="C139" s="7">
        <f>SUM(D139:O139)</f>
        <v>0.8892399999999999</v>
      </c>
      <c r="D139" s="7">
        <v>0</v>
      </c>
      <c r="E139" s="7">
        <v>0</v>
      </c>
      <c r="F139" s="7">
        <v>0</v>
      </c>
      <c r="G139" s="7">
        <v>0</v>
      </c>
      <c r="H139" s="7">
        <v>0.09848</v>
      </c>
      <c r="I139" s="7">
        <v>0.001</v>
      </c>
      <c r="J139" s="7">
        <v>0.03588</v>
      </c>
      <c r="K139" s="7">
        <v>0.18688</v>
      </c>
      <c r="L139" s="7">
        <v>0</v>
      </c>
      <c r="M139" s="7">
        <v>0.567</v>
      </c>
      <c r="N139" s="7">
        <v>0</v>
      </c>
      <c r="O139" s="7"/>
      <c r="P139" s="14"/>
    </row>
    <row r="140" spans="1:16" ht="12.75">
      <c r="A140" s="5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14"/>
    </row>
    <row r="141" spans="1:16" ht="12.75">
      <c r="A141" s="5"/>
      <c r="B141" s="18" t="s">
        <v>33</v>
      </c>
      <c r="C141" s="4">
        <f aca="true" t="shared" si="18" ref="C141:C146">SUM(D141:O141)</f>
        <v>418.8388</v>
      </c>
      <c r="D141" s="4">
        <f aca="true" t="shared" si="19" ref="D141:O141">SUM(D142:D146)</f>
        <v>1.502</v>
      </c>
      <c r="E141" s="4">
        <f t="shared" si="19"/>
        <v>19.348</v>
      </c>
      <c r="F141" s="4">
        <f t="shared" si="19"/>
        <v>35.54907</v>
      </c>
      <c r="G141" s="4">
        <f t="shared" si="19"/>
        <v>0.8250000000000001</v>
      </c>
      <c r="H141" s="4">
        <f t="shared" si="19"/>
        <v>2.085</v>
      </c>
      <c r="I141" s="4">
        <f t="shared" si="19"/>
        <v>60.664280000000005</v>
      </c>
      <c r="J141" s="4">
        <f t="shared" si="19"/>
        <v>1.009</v>
      </c>
      <c r="K141" s="4">
        <f t="shared" si="19"/>
        <v>59.51328</v>
      </c>
      <c r="L141" s="4">
        <f t="shared" si="19"/>
        <v>56.51904999999999</v>
      </c>
      <c r="M141" s="4">
        <f t="shared" si="19"/>
        <v>55.18228</v>
      </c>
      <c r="N141" s="4">
        <f t="shared" si="19"/>
        <v>126.64184</v>
      </c>
      <c r="O141" s="4">
        <f t="shared" si="19"/>
        <v>0</v>
      </c>
      <c r="P141" s="14"/>
    </row>
    <row r="142" spans="1:16" ht="12.75">
      <c r="A142" s="5"/>
      <c r="B142" s="9" t="s">
        <v>1</v>
      </c>
      <c r="C142" s="7">
        <f t="shared" si="18"/>
        <v>0.355</v>
      </c>
      <c r="D142" s="7">
        <v>0.355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4"/>
    </row>
    <row r="143" spans="1:16" ht="12.75">
      <c r="A143" s="5"/>
      <c r="B143" s="9" t="s">
        <v>51</v>
      </c>
      <c r="C143" s="7">
        <f t="shared" si="18"/>
        <v>150.17055</v>
      </c>
      <c r="D143" s="7">
        <v>0</v>
      </c>
      <c r="E143" s="7">
        <v>0</v>
      </c>
      <c r="F143" s="7">
        <v>7.72479</v>
      </c>
      <c r="G143" s="7">
        <v>0.061</v>
      </c>
      <c r="H143" s="7">
        <v>0</v>
      </c>
      <c r="I143" s="7">
        <v>58.89728</v>
      </c>
      <c r="J143" s="7">
        <v>0</v>
      </c>
      <c r="K143" s="7">
        <v>59.51328</v>
      </c>
      <c r="L143" s="7">
        <v>23.9742</v>
      </c>
      <c r="M143" s="7">
        <v>0</v>
      </c>
      <c r="N143" s="7">
        <v>0</v>
      </c>
      <c r="O143" s="7"/>
      <c r="P143" s="14"/>
    </row>
    <row r="144" spans="1:16" ht="12.75">
      <c r="A144" s="5"/>
      <c r="B144" s="9" t="s">
        <v>40</v>
      </c>
      <c r="C144" s="7">
        <f t="shared" si="18"/>
        <v>0.086</v>
      </c>
      <c r="D144" s="7">
        <v>0</v>
      </c>
      <c r="E144" s="7">
        <v>0</v>
      </c>
      <c r="F144" s="7">
        <v>0</v>
      </c>
      <c r="G144" s="7">
        <v>0.086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/>
      <c r="P144" s="14"/>
    </row>
    <row r="145" spans="1:16" ht="12.75">
      <c r="A145" s="5"/>
      <c r="B145" s="9" t="s">
        <v>50</v>
      </c>
      <c r="C145" s="7">
        <f t="shared" si="18"/>
        <v>19.594</v>
      </c>
      <c r="D145" s="7">
        <v>0.129</v>
      </c>
      <c r="E145" s="7">
        <v>18.72</v>
      </c>
      <c r="F145" s="7">
        <v>0</v>
      </c>
      <c r="G145" s="7">
        <v>0.009</v>
      </c>
      <c r="H145" s="7">
        <v>0</v>
      </c>
      <c r="I145" s="7">
        <v>0</v>
      </c>
      <c r="J145" s="7">
        <v>0.736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4"/>
    </row>
    <row r="146" spans="1:16" ht="12.75">
      <c r="A146" s="5"/>
      <c r="B146" s="9" t="s">
        <v>15</v>
      </c>
      <c r="C146" s="7">
        <f t="shared" si="18"/>
        <v>248.63325</v>
      </c>
      <c r="D146" s="7">
        <v>1.018</v>
      </c>
      <c r="E146" s="7">
        <v>0.628</v>
      </c>
      <c r="F146" s="7">
        <v>27.824279999999998</v>
      </c>
      <c r="G146" s="7">
        <v>0.669</v>
      </c>
      <c r="H146" s="7">
        <v>2.085</v>
      </c>
      <c r="I146" s="7">
        <v>1.767</v>
      </c>
      <c r="J146" s="7">
        <v>0.273</v>
      </c>
      <c r="K146" s="7">
        <v>0</v>
      </c>
      <c r="L146" s="7">
        <v>32.54485</v>
      </c>
      <c r="M146" s="7">
        <v>55.18228</v>
      </c>
      <c r="N146" s="7">
        <v>126.64184</v>
      </c>
      <c r="O146" s="7"/>
      <c r="P146" s="14"/>
    </row>
    <row r="147" spans="1:16" ht="12.75">
      <c r="A147" s="5"/>
      <c r="B147" s="9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14"/>
    </row>
    <row r="148" spans="1:16" ht="12.75">
      <c r="A148" s="5"/>
      <c r="B148" s="18" t="s">
        <v>34</v>
      </c>
      <c r="C148" s="4">
        <f>SUM(D148:O148)</f>
        <v>22781.11381</v>
      </c>
      <c r="D148" s="4">
        <f aca="true" t="shared" si="20" ref="D148:O148">SUM(D149:D151)</f>
        <v>1368.761</v>
      </c>
      <c r="E148" s="4">
        <f t="shared" si="20"/>
        <v>1524.266</v>
      </c>
      <c r="F148" s="4">
        <f t="shared" si="20"/>
        <v>1982.46</v>
      </c>
      <c r="G148" s="4">
        <f t="shared" si="20"/>
        <v>2191.64409</v>
      </c>
      <c r="H148" s="4">
        <f t="shared" si="20"/>
        <v>2293.17504</v>
      </c>
      <c r="I148" s="4">
        <f t="shared" si="20"/>
        <v>2471.23398</v>
      </c>
      <c r="J148" s="4">
        <f t="shared" si="20"/>
        <v>2298.71</v>
      </c>
      <c r="K148" s="4">
        <f t="shared" si="20"/>
        <v>2311.8357000000005</v>
      </c>
      <c r="L148" s="4">
        <f t="shared" si="20"/>
        <v>2507.087</v>
      </c>
      <c r="M148" s="4">
        <f t="shared" si="20"/>
        <v>1510.535</v>
      </c>
      <c r="N148" s="4">
        <f t="shared" si="20"/>
        <v>2321.406</v>
      </c>
      <c r="O148" s="4">
        <f t="shared" si="20"/>
        <v>0</v>
      </c>
      <c r="P148" s="14"/>
    </row>
    <row r="149" spans="1:16" ht="12.75">
      <c r="A149" s="5"/>
      <c r="B149" s="9" t="s">
        <v>51</v>
      </c>
      <c r="C149" s="7">
        <f>SUM(D149:O149)</f>
        <v>1.8869</v>
      </c>
      <c r="D149" s="28">
        <v>0</v>
      </c>
      <c r="E149" s="28">
        <v>0</v>
      </c>
      <c r="F149" s="28">
        <v>0</v>
      </c>
      <c r="G149" s="28">
        <v>0</v>
      </c>
      <c r="H149" s="28">
        <v>1.8869</v>
      </c>
      <c r="I149" s="28">
        <v>0</v>
      </c>
      <c r="J149" s="28">
        <v>0</v>
      </c>
      <c r="K149" s="26">
        <v>0</v>
      </c>
      <c r="L149" s="26">
        <v>0</v>
      </c>
      <c r="M149" s="26">
        <v>0</v>
      </c>
      <c r="N149" s="26">
        <v>0</v>
      </c>
      <c r="O149" s="4"/>
      <c r="P149" s="14"/>
    </row>
    <row r="150" spans="1:16" ht="12.75">
      <c r="A150" s="5"/>
      <c r="B150" s="9" t="s">
        <v>50</v>
      </c>
      <c r="C150" s="7">
        <f>SUM(D150:O150)</f>
        <v>49.206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48</v>
      </c>
      <c r="J150" s="28">
        <v>0</v>
      </c>
      <c r="K150" s="26">
        <v>1.206</v>
      </c>
      <c r="L150" s="26">
        <v>0</v>
      </c>
      <c r="M150" s="26">
        <v>0</v>
      </c>
      <c r="N150" s="26">
        <v>0</v>
      </c>
      <c r="O150" s="4"/>
      <c r="P150" s="14"/>
    </row>
    <row r="151" spans="1:16" ht="12.75">
      <c r="A151" s="5"/>
      <c r="B151" s="9" t="s">
        <v>15</v>
      </c>
      <c r="C151" s="7">
        <f>SUM(D151:O151)</f>
        <v>22730.02091</v>
      </c>
      <c r="D151" s="7">
        <v>1368.761</v>
      </c>
      <c r="E151" s="7">
        <v>1524.266</v>
      </c>
      <c r="F151" s="7">
        <v>1982.46</v>
      </c>
      <c r="G151" s="7">
        <v>2191.64409</v>
      </c>
      <c r="H151" s="7">
        <v>2291.28814</v>
      </c>
      <c r="I151" s="7">
        <v>2423.23398</v>
      </c>
      <c r="J151" s="7">
        <v>2298.71</v>
      </c>
      <c r="K151" s="7">
        <v>2310.6297000000004</v>
      </c>
      <c r="L151" s="7">
        <v>2507.087</v>
      </c>
      <c r="M151" s="7">
        <v>1510.535</v>
      </c>
      <c r="N151" s="7">
        <v>2321.406</v>
      </c>
      <c r="O151" s="7"/>
      <c r="P151" s="14"/>
    </row>
    <row r="152" spans="1:16" ht="12.75">
      <c r="A152" s="5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14"/>
    </row>
    <row r="153" spans="1:16" ht="12.75">
      <c r="A153" s="5"/>
      <c r="B153" s="18" t="s">
        <v>31</v>
      </c>
      <c r="C153" s="4">
        <f aca="true" t="shared" si="21" ref="C153:C158">SUM(D153:O153)</f>
        <v>65672.21415999999</v>
      </c>
      <c r="D153" s="4">
        <f aca="true" t="shared" si="22" ref="D153:O153">SUM(D154:D158)</f>
        <v>869.4344799999999</v>
      </c>
      <c r="E153" s="4">
        <f t="shared" si="22"/>
        <v>31234.931810000002</v>
      </c>
      <c r="F153" s="4">
        <f t="shared" si="22"/>
        <v>3484.6386899999998</v>
      </c>
      <c r="G153" s="4">
        <f t="shared" si="22"/>
        <v>4046.43724</v>
      </c>
      <c r="H153" s="4">
        <f t="shared" si="22"/>
        <v>3635.54373</v>
      </c>
      <c r="I153" s="4">
        <f t="shared" si="22"/>
        <v>4388.20609</v>
      </c>
      <c r="J153" s="4">
        <f t="shared" si="22"/>
        <v>3194.5877600000003</v>
      </c>
      <c r="K153" s="4">
        <f t="shared" si="22"/>
        <v>3547.04227</v>
      </c>
      <c r="L153" s="4">
        <f t="shared" si="22"/>
        <v>3828.18227</v>
      </c>
      <c r="M153" s="4">
        <f t="shared" si="22"/>
        <v>4377.8947</v>
      </c>
      <c r="N153" s="4">
        <f t="shared" si="22"/>
        <v>3065.31512</v>
      </c>
      <c r="O153" s="4">
        <f t="shared" si="22"/>
        <v>0</v>
      </c>
      <c r="P153" s="14"/>
    </row>
    <row r="154" spans="1:16" ht="12.75">
      <c r="A154" s="5"/>
      <c r="B154" s="9" t="s">
        <v>1</v>
      </c>
      <c r="C154" s="7">
        <f t="shared" si="21"/>
        <v>15452.623309999999</v>
      </c>
      <c r="D154" s="7">
        <v>824.39632</v>
      </c>
      <c r="E154" s="7">
        <v>1234.93181</v>
      </c>
      <c r="F154" s="7">
        <v>2371.92269</v>
      </c>
      <c r="G154" s="7">
        <v>1422.1561399999998</v>
      </c>
      <c r="H154" s="7">
        <v>1591.50826</v>
      </c>
      <c r="I154" s="7">
        <v>1697.06356</v>
      </c>
      <c r="J154" s="7">
        <v>1249.45387</v>
      </c>
      <c r="K154" s="7">
        <v>963.24341</v>
      </c>
      <c r="L154" s="7">
        <v>1232.3746299999998</v>
      </c>
      <c r="M154" s="7">
        <v>1564.2639</v>
      </c>
      <c r="N154" s="7">
        <v>1301.30872</v>
      </c>
      <c r="O154" s="7"/>
      <c r="P154" s="14"/>
    </row>
    <row r="155" spans="1:16" ht="12.75">
      <c r="A155" s="5"/>
      <c r="B155" s="9" t="s">
        <v>44</v>
      </c>
      <c r="C155" s="26">
        <f t="shared" si="21"/>
        <v>200.90912</v>
      </c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  <c r="K155" s="26">
        <v>0</v>
      </c>
      <c r="L155" s="26">
        <v>0</v>
      </c>
      <c r="M155" s="26">
        <v>200.90912</v>
      </c>
      <c r="N155" s="26">
        <v>0</v>
      </c>
      <c r="O155" s="26"/>
      <c r="P155" s="14"/>
    </row>
    <row r="156" spans="1:16" ht="12.75">
      <c r="A156" s="5"/>
      <c r="B156" s="9" t="s">
        <v>7</v>
      </c>
      <c r="C156" s="7">
        <f t="shared" si="21"/>
        <v>3597.4709299999995</v>
      </c>
      <c r="D156" s="7">
        <v>0</v>
      </c>
      <c r="E156" s="7">
        <v>0</v>
      </c>
      <c r="F156" s="7">
        <v>487.893</v>
      </c>
      <c r="G156" s="7">
        <v>454.60715999999996</v>
      </c>
      <c r="H156" s="7">
        <v>421.53756</v>
      </c>
      <c r="I156" s="7">
        <v>467.74755</v>
      </c>
      <c r="J156" s="7">
        <v>462.4125</v>
      </c>
      <c r="K156" s="7">
        <v>441.87137</v>
      </c>
      <c r="L156" s="7">
        <v>421.88046999999995</v>
      </c>
      <c r="M156" s="7">
        <v>439.52132</v>
      </c>
      <c r="N156" s="7">
        <v>0</v>
      </c>
      <c r="O156" s="7"/>
      <c r="P156" s="14"/>
    </row>
    <row r="157" spans="1:16" ht="12.75">
      <c r="A157" s="5"/>
      <c r="B157" s="9" t="s">
        <v>42</v>
      </c>
      <c r="C157" s="7">
        <f t="shared" si="21"/>
        <v>30000</v>
      </c>
      <c r="D157" s="7">
        <v>0</v>
      </c>
      <c r="E157" s="7">
        <v>30000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/>
      <c r="P157" s="14"/>
    </row>
    <row r="158" spans="1:16" ht="12.75">
      <c r="A158" s="5"/>
      <c r="B158" s="9" t="s">
        <v>15</v>
      </c>
      <c r="C158" s="7">
        <f t="shared" si="21"/>
        <v>16421.210799999997</v>
      </c>
      <c r="D158" s="7">
        <v>45.038160000000005</v>
      </c>
      <c r="E158" s="7">
        <v>0</v>
      </c>
      <c r="F158" s="7">
        <v>624.823</v>
      </c>
      <c r="G158" s="7">
        <v>2169.67394</v>
      </c>
      <c r="H158" s="7">
        <v>1622.4979099999998</v>
      </c>
      <c r="I158" s="7">
        <v>2223.39498</v>
      </c>
      <c r="J158" s="7">
        <v>1482.72139</v>
      </c>
      <c r="K158" s="7">
        <v>2141.92749</v>
      </c>
      <c r="L158" s="7">
        <v>2173.92717</v>
      </c>
      <c r="M158" s="7">
        <v>2173.20036</v>
      </c>
      <c r="N158" s="7">
        <v>1764.0064</v>
      </c>
      <c r="O158" s="7"/>
      <c r="P158" s="14"/>
    </row>
    <row r="159" spans="1:16" ht="12.75">
      <c r="A159" s="5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14"/>
    </row>
    <row r="160" spans="1:16" ht="12.75">
      <c r="A160" s="5"/>
      <c r="B160" s="18" t="s">
        <v>52</v>
      </c>
      <c r="C160" s="4">
        <f>SUM(D160:O160)</f>
        <v>129959.12191999999</v>
      </c>
      <c r="D160" s="4">
        <f aca="true" t="shared" si="23" ref="D160:O160">SUM(D161:D178)</f>
        <v>13172.19411</v>
      </c>
      <c r="E160" s="4">
        <f t="shared" si="23"/>
        <v>10482.93718</v>
      </c>
      <c r="F160" s="4">
        <f t="shared" si="23"/>
        <v>20251.90406</v>
      </c>
      <c r="G160" s="4">
        <f t="shared" si="23"/>
        <v>17549.555169999996</v>
      </c>
      <c r="H160" s="4">
        <f t="shared" si="23"/>
        <v>13325.872749999997</v>
      </c>
      <c r="I160" s="4">
        <f t="shared" si="23"/>
        <v>14647.358339999999</v>
      </c>
      <c r="J160" s="4">
        <f t="shared" si="23"/>
        <v>6087.640990000001</v>
      </c>
      <c r="K160" s="4">
        <f t="shared" si="23"/>
        <v>17435.30966</v>
      </c>
      <c r="L160" s="4">
        <f t="shared" si="23"/>
        <v>4627.85013</v>
      </c>
      <c r="M160" s="4">
        <f t="shared" si="23"/>
        <v>8301.095650000001</v>
      </c>
      <c r="N160" s="4">
        <f t="shared" si="23"/>
        <v>4077.4038800000003</v>
      </c>
      <c r="O160" s="4">
        <f t="shared" si="23"/>
        <v>0</v>
      </c>
      <c r="P160" s="14"/>
    </row>
    <row r="161" spans="1:16" ht="12.75">
      <c r="A161" s="5"/>
      <c r="B161" s="9" t="s">
        <v>41</v>
      </c>
      <c r="C161" s="7">
        <f>SUM(D161:O161)</f>
        <v>32.806</v>
      </c>
      <c r="D161" s="7">
        <v>0</v>
      </c>
      <c r="E161" s="7">
        <v>0</v>
      </c>
      <c r="F161" s="7">
        <v>0</v>
      </c>
      <c r="G161" s="7">
        <v>15.356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17.45</v>
      </c>
      <c r="N161" s="7">
        <v>0</v>
      </c>
      <c r="O161" s="7"/>
      <c r="P161" s="14"/>
    </row>
    <row r="162" spans="1:16" ht="12.75">
      <c r="A162" s="5"/>
      <c r="B162" s="9" t="s">
        <v>1</v>
      </c>
      <c r="C162" s="7">
        <f aca="true" t="shared" si="24" ref="C162:C178">SUM(D162:O162)</f>
        <v>10203.074859999999</v>
      </c>
      <c r="D162" s="7">
        <v>533.35462</v>
      </c>
      <c r="E162" s="7">
        <v>828.40849</v>
      </c>
      <c r="F162" s="7">
        <v>669.5176700000001</v>
      </c>
      <c r="G162" s="7">
        <v>552.06303</v>
      </c>
      <c r="H162" s="7">
        <v>937.20466</v>
      </c>
      <c r="I162" s="7">
        <v>604.07872</v>
      </c>
      <c r="J162" s="7">
        <v>900.11471</v>
      </c>
      <c r="K162" s="7">
        <v>1566.97232</v>
      </c>
      <c r="L162" s="7">
        <v>1283.01543</v>
      </c>
      <c r="M162" s="7">
        <v>1467.14401</v>
      </c>
      <c r="N162" s="7">
        <v>861.2012</v>
      </c>
      <c r="O162" s="7"/>
      <c r="P162" s="14"/>
    </row>
    <row r="163" spans="1:16" ht="12.75">
      <c r="A163" s="5"/>
      <c r="B163" s="27" t="s">
        <v>5</v>
      </c>
      <c r="C163" s="7">
        <f t="shared" si="24"/>
        <v>4.6909</v>
      </c>
      <c r="D163" s="7">
        <v>4.6909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/>
      <c r="P163" s="14"/>
    </row>
    <row r="164" spans="1:16" ht="12.75">
      <c r="A164" s="5"/>
      <c r="B164" s="9" t="s">
        <v>44</v>
      </c>
      <c r="C164" s="7">
        <f t="shared" si="24"/>
        <v>5880.9251699999995</v>
      </c>
      <c r="D164" s="7">
        <v>646.77545</v>
      </c>
      <c r="E164" s="7">
        <v>470.81778</v>
      </c>
      <c r="F164" s="7">
        <v>749.4744499999999</v>
      </c>
      <c r="G164" s="7">
        <v>548.8489599999999</v>
      </c>
      <c r="H164" s="7">
        <v>668.61031</v>
      </c>
      <c r="I164" s="7">
        <v>484.2573</v>
      </c>
      <c r="J164" s="7">
        <v>344.10094</v>
      </c>
      <c r="K164" s="7">
        <v>598.0258100000001</v>
      </c>
      <c r="L164" s="7">
        <v>660.7588199999999</v>
      </c>
      <c r="M164" s="7">
        <v>649.2444300000001</v>
      </c>
      <c r="N164" s="7">
        <v>60.01092</v>
      </c>
      <c r="O164" s="7"/>
      <c r="P164" s="14"/>
    </row>
    <row r="165" spans="1:16" ht="12.75">
      <c r="A165" s="5"/>
      <c r="B165" s="9" t="s">
        <v>7</v>
      </c>
      <c r="C165" s="7">
        <f t="shared" si="24"/>
        <v>645.392</v>
      </c>
      <c r="D165" s="7">
        <v>0</v>
      </c>
      <c r="E165" s="7">
        <v>0</v>
      </c>
      <c r="F165" s="7">
        <v>0</v>
      </c>
      <c r="G165" s="7">
        <v>0</v>
      </c>
      <c r="H165" s="7">
        <v>83.886</v>
      </c>
      <c r="I165" s="7">
        <v>77.53</v>
      </c>
      <c r="J165" s="7">
        <v>343.422</v>
      </c>
      <c r="K165" s="7">
        <v>140.554</v>
      </c>
      <c r="L165" s="7">
        <v>0</v>
      </c>
      <c r="M165" s="7">
        <v>0</v>
      </c>
      <c r="N165" s="7">
        <v>0</v>
      </c>
      <c r="O165" s="7"/>
      <c r="P165" s="14"/>
    </row>
    <row r="166" spans="1:16" ht="12.75">
      <c r="A166" s="5"/>
      <c r="B166" s="9" t="s">
        <v>42</v>
      </c>
      <c r="C166" s="7">
        <f t="shared" si="24"/>
        <v>44009.0176</v>
      </c>
      <c r="D166" s="7">
        <v>7004.3387999999995</v>
      </c>
      <c r="E166" s="7">
        <v>5071.21</v>
      </c>
      <c r="F166" s="7">
        <v>11430.272</v>
      </c>
      <c r="G166" s="7">
        <v>5903.94</v>
      </c>
      <c r="H166" s="7">
        <v>7693.956</v>
      </c>
      <c r="I166" s="7">
        <v>3101.388</v>
      </c>
      <c r="J166" s="7">
        <v>1354.14</v>
      </c>
      <c r="K166" s="7">
        <v>361.03679999999997</v>
      </c>
      <c r="L166" s="7">
        <v>0</v>
      </c>
      <c r="M166" s="7">
        <v>2088.736</v>
      </c>
      <c r="N166" s="7">
        <v>0</v>
      </c>
      <c r="O166" s="7"/>
      <c r="P166" s="14"/>
    </row>
    <row r="167" spans="1:16" ht="12.75">
      <c r="A167" s="5"/>
      <c r="B167" s="9" t="s">
        <v>2</v>
      </c>
      <c r="C167" s="7">
        <f t="shared" si="24"/>
        <v>0.045899999999999996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0.045899999999999996</v>
      </c>
      <c r="M167" s="7">
        <v>0</v>
      </c>
      <c r="N167" s="7">
        <v>0</v>
      </c>
      <c r="O167" s="7"/>
      <c r="P167" s="14"/>
    </row>
    <row r="168" spans="1:16" ht="12.75">
      <c r="A168" s="5"/>
      <c r="B168" s="9" t="s">
        <v>37</v>
      </c>
      <c r="C168" s="26">
        <f t="shared" si="24"/>
        <v>511.50649000000004</v>
      </c>
      <c r="D168" s="26">
        <v>0</v>
      </c>
      <c r="E168" s="26">
        <v>0</v>
      </c>
      <c r="F168" s="26">
        <v>211.23468</v>
      </c>
      <c r="G168" s="26">
        <v>20</v>
      </c>
      <c r="H168" s="26">
        <v>88</v>
      </c>
      <c r="I168" s="26">
        <v>40</v>
      </c>
      <c r="J168" s="26">
        <v>0</v>
      </c>
      <c r="K168" s="26">
        <v>0</v>
      </c>
      <c r="L168" s="26">
        <v>0</v>
      </c>
      <c r="M168" s="26">
        <v>64.09</v>
      </c>
      <c r="N168" s="26">
        <v>88.18181</v>
      </c>
      <c r="O168" s="26"/>
      <c r="P168" s="14"/>
    </row>
    <row r="169" spans="1:16" ht="12.75">
      <c r="A169" s="5"/>
      <c r="B169" s="9" t="s">
        <v>36</v>
      </c>
      <c r="C169" s="7">
        <f t="shared" si="24"/>
        <v>183.93910999999997</v>
      </c>
      <c r="D169" s="7">
        <v>11.54049</v>
      </c>
      <c r="E169" s="7">
        <v>10.99401</v>
      </c>
      <c r="F169" s="7">
        <v>23.67113</v>
      </c>
      <c r="G169" s="7">
        <v>28.30062</v>
      </c>
      <c r="H169" s="7">
        <v>53.51752</v>
      </c>
      <c r="I169" s="7">
        <v>11.75507</v>
      </c>
      <c r="J169" s="7">
        <v>9.434809999999999</v>
      </c>
      <c r="K169" s="7">
        <v>11.25147</v>
      </c>
      <c r="L169" s="7">
        <v>23.47399</v>
      </c>
      <c r="M169" s="7">
        <v>0</v>
      </c>
      <c r="N169" s="7">
        <v>0</v>
      </c>
      <c r="O169" s="7"/>
      <c r="P169" s="14"/>
    </row>
    <row r="170" spans="1:16" ht="12.75">
      <c r="A170" s="5"/>
      <c r="B170" s="9" t="s">
        <v>51</v>
      </c>
      <c r="C170" s="7">
        <f t="shared" si="24"/>
        <v>186.30192999999997</v>
      </c>
      <c r="D170" s="7">
        <v>29.340919999999997</v>
      </c>
      <c r="E170" s="7">
        <v>18.97955</v>
      </c>
      <c r="F170" s="7">
        <v>4.996989999999999</v>
      </c>
      <c r="G170" s="7">
        <v>19.304509999999997</v>
      </c>
      <c r="H170" s="7">
        <v>24.36003</v>
      </c>
      <c r="I170" s="7">
        <v>30.64431</v>
      </c>
      <c r="J170" s="7">
        <v>0</v>
      </c>
      <c r="K170" s="7">
        <v>0</v>
      </c>
      <c r="L170" s="7">
        <v>19.36568</v>
      </c>
      <c r="M170" s="7">
        <v>20.04187</v>
      </c>
      <c r="N170" s="7">
        <v>19.268069999999998</v>
      </c>
      <c r="O170" s="7"/>
      <c r="P170" s="14"/>
    </row>
    <row r="171" spans="1:16" ht="12.75">
      <c r="A171" s="5"/>
      <c r="B171" s="9" t="s">
        <v>45</v>
      </c>
      <c r="C171" s="7">
        <f t="shared" si="24"/>
        <v>12.024000000000001</v>
      </c>
      <c r="D171" s="7">
        <v>1.296</v>
      </c>
      <c r="E171" s="7">
        <v>0</v>
      </c>
      <c r="F171" s="7">
        <v>0</v>
      </c>
      <c r="G171" s="7">
        <v>2.16</v>
      </c>
      <c r="H171" s="7">
        <v>0.216</v>
      </c>
      <c r="I171" s="7">
        <v>0</v>
      </c>
      <c r="J171" s="7">
        <v>1.44</v>
      </c>
      <c r="K171" s="7">
        <v>2.16</v>
      </c>
      <c r="L171" s="7">
        <v>3.24</v>
      </c>
      <c r="M171" s="7">
        <v>0</v>
      </c>
      <c r="N171" s="7">
        <v>1.512</v>
      </c>
      <c r="O171" s="7"/>
      <c r="P171" s="14"/>
    </row>
    <row r="172" spans="1:16" ht="12.75">
      <c r="A172" s="5"/>
      <c r="B172" s="9" t="s">
        <v>3</v>
      </c>
      <c r="C172" s="7">
        <f t="shared" si="24"/>
        <v>389.53525</v>
      </c>
      <c r="D172" s="7">
        <v>48.67705</v>
      </c>
      <c r="E172" s="7">
        <v>50.43448</v>
      </c>
      <c r="F172" s="7">
        <v>0.29756</v>
      </c>
      <c r="G172" s="7">
        <v>44.174510000000005</v>
      </c>
      <c r="H172" s="7">
        <v>52.979440000000004</v>
      </c>
      <c r="I172" s="7">
        <v>25.21358</v>
      </c>
      <c r="J172" s="7">
        <v>39.50815</v>
      </c>
      <c r="K172" s="7">
        <v>0.502</v>
      </c>
      <c r="L172" s="7">
        <v>24.18818</v>
      </c>
      <c r="M172" s="7">
        <v>0.4555</v>
      </c>
      <c r="N172" s="7">
        <v>103.1048</v>
      </c>
      <c r="O172" s="7"/>
      <c r="P172" s="14"/>
    </row>
    <row r="173" spans="1:16" ht="12.75">
      <c r="A173" s="5"/>
      <c r="B173" s="9" t="s">
        <v>48</v>
      </c>
      <c r="C173" s="7">
        <f t="shared" si="24"/>
        <v>3450.5917900000004</v>
      </c>
      <c r="D173" s="7">
        <v>592.98976</v>
      </c>
      <c r="E173" s="7">
        <v>466.11159000000004</v>
      </c>
      <c r="F173" s="7">
        <v>481.89754</v>
      </c>
      <c r="G173" s="7">
        <v>567.9184</v>
      </c>
      <c r="H173" s="7">
        <v>402.95269</v>
      </c>
      <c r="I173" s="7">
        <v>678.5341999999999</v>
      </c>
      <c r="J173" s="7">
        <v>260.18761</v>
      </c>
      <c r="K173" s="7">
        <v>0</v>
      </c>
      <c r="L173" s="7">
        <v>0</v>
      </c>
      <c r="M173" s="7">
        <v>0</v>
      </c>
      <c r="N173" s="7">
        <v>0</v>
      </c>
      <c r="O173" s="7"/>
      <c r="P173" s="14"/>
    </row>
    <row r="174" spans="1:16" ht="12.75">
      <c r="A174" s="5"/>
      <c r="B174" s="9" t="s">
        <v>39</v>
      </c>
      <c r="C174" s="7">
        <f t="shared" si="24"/>
        <v>175.98189000000005</v>
      </c>
      <c r="D174" s="7">
        <v>18.72366</v>
      </c>
      <c r="E174" s="7">
        <v>17.79573</v>
      </c>
      <c r="F174" s="7">
        <v>34.76805</v>
      </c>
      <c r="G174" s="7">
        <v>38.799</v>
      </c>
      <c r="H174" s="7">
        <v>18.26436</v>
      </c>
      <c r="I174" s="7">
        <v>2.28081</v>
      </c>
      <c r="J174" s="7">
        <v>18.90923</v>
      </c>
      <c r="K174" s="7">
        <v>17.15663</v>
      </c>
      <c r="L174" s="7">
        <v>2.61266</v>
      </c>
      <c r="M174" s="7">
        <v>3.5396</v>
      </c>
      <c r="N174" s="7">
        <v>3.13216</v>
      </c>
      <c r="O174" s="7"/>
      <c r="P174" s="14"/>
    </row>
    <row r="175" spans="1:16" ht="12.75">
      <c r="A175" s="5"/>
      <c r="B175" s="9" t="s">
        <v>49</v>
      </c>
      <c r="C175" s="7">
        <f t="shared" si="24"/>
        <v>239.58300000000003</v>
      </c>
      <c r="D175" s="7">
        <v>65.842</v>
      </c>
      <c r="E175" s="7">
        <v>21.92</v>
      </c>
      <c r="F175" s="7">
        <v>19.806</v>
      </c>
      <c r="G175" s="7">
        <v>43.999</v>
      </c>
      <c r="H175" s="7">
        <v>0</v>
      </c>
      <c r="I175" s="7">
        <v>0</v>
      </c>
      <c r="J175" s="7">
        <v>44.012</v>
      </c>
      <c r="K175" s="7">
        <v>44.002</v>
      </c>
      <c r="L175" s="7">
        <v>0.002</v>
      </c>
      <c r="M175" s="7">
        <v>0</v>
      </c>
      <c r="N175" s="7">
        <v>0</v>
      </c>
      <c r="O175" s="7"/>
      <c r="P175" s="14"/>
    </row>
    <row r="176" spans="1:16" ht="12.75">
      <c r="A176" s="5"/>
      <c r="B176" s="9" t="s">
        <v>40</v>
      </c>
      <c r="C176" s="7">
        <f t="shared" si="24"/>
        <v>9048.39334</v>
      </c>
      <c r="D176" s="7">
        <v>484.0715</v>
      </c>
      <c r="E176" s="7">
        <v>322.3975</v>
      </c>
      <c r="F176" s="7">
        <v>1081.4828400000001</v>
      </c>
      <c r="G176" s="7">
        <v>1272.1383999999998</v>
      </c>
      <c r="H176" s="7">
        <v>1207.6915</v>
      </c>
      <c r="I176" s="7">
        <v>562.212</v>
      </c>
      <c r="J176" s="7">
        <v>482.0585</v>
      </c>
      <c r="K176" s="7">
        <v>554.3084</v>
      </c>
      <c r="L176" s="7">
        <v>532.0674</v>
      </c>
      <c r="M176" s="7">
        <v>1608.6565</v>
      </c>
      <c r="N176" s="7">
        <v>941.3088</v>
      </c>
      <c r="O176" s="7"/>
      <c r="P176" s="14"/>
    </row>
    <row r="177" spans="1:16" ht="12.75">
      <c r="A177" s="5"/>
      <c r="B177" s="9" t="s">
        <v>50</v>
      </c>
      <c r="C177" s="7">
        <f t="shared" si="24"/>
        <v>4085.3261799999996</v>
      </c>
      <c r="D177" s="7">
        <v>347.48742</v>
      </c>
      <c r="E177" s="7">
        <v>225.47081</v>
      </c>
      <c r="F177" s="7">
        <v>345.30645</v>
      </c>
      <c r="G177" s="7">
        <v>462.61510999999996</v>
      </c>
      <c r="H177" s="7">
        <v>433.77117</v>
      </c>
      <c r="I177" s="7">
        <v>381.98383</v>
      </c>
      <c r="J177" s="7">
        <v>396.59833000000003</v>
      </c>
      <c r="K177" s="7">
        <v>520.3663300000001</v>
      </c>
      <c r="L177" s="7">
        <v>308.45657</v>
      </c>
      <c r="M177" s="7">
        <v>288.64083</v>
      </c>
      <c r="N177" s="7">
        <v>374.62933000000004</v>
      </c>
      <c r="O177" s="7"/>
      <c r="P177" s="14"/>
    </row>
    <row r="178" spans="1:16" ht="12.75">
      <c r="A178" s="5"/>
      <c r="B178" s="9" t="s">
        <v>15</v>
      </c>
      <c r="C178" s="7">
        <f t="shared" si="24"/>
        <v>50899.98651</v>
      </c>
      <c r="D178" s="7">
        <v>3383.06554</v>
      </c>
      <c r="E178" s="7">
        <v>2978.3972400000002</v>
      </c>
      <c r="F178" s="7">
        <v>5199.1787</v>
      </c>
      <c r="G178" s="7">
        <v>8029.937629999999</v>
      </c>
      <c r="H178" s="7">
        <v>1660.46307</v>
      </c>
      <c r="I178" s="7">
        <v>8647.48052</v>
      </c>
      <c r="J178" s="7">
        <v>1893.71471</v>
      </c>
      <c r="K178" s="7">
        <v>13618.9739</v>
      </c>
      <c r="L178" s="7">
        <v>1770.6235</v>
      </c>
      <c r="M178" s="7">
        <v>2093.0969099999998</v>
      </c>
      <c r="N178" s="7">
        <v>1625.0547900000001</v>
      </c>
      <c r="O178" s="7"/>
      <c r="P178" s="14"/>
    </row>
    <row r="179" spans="1:16" ht="12.75">
      <c r="A179" s="5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14"/>
    </row>
    <row r="180" spans="1:16" ht="12.75">
      <c r="A180" s="5"/>
      <c r="B180" s="18" t="s">
        <v>12</v>
      </c>
      <c r="C180" s="4">
        <f>SUM(D180:O180)</f>
        <v>155905.88034000003</v>
      </c>
      <c r="D180" s="4">
        <f aca="true" t="shared" si="25" ref="D180:O180">SUM(D181:D196)</f>
        <v>6552.66855</v>
      </c>
      <c r="E180" s="4">
        <f t="shared" si="25"/>
        <v>12862.96072</v>
      </c>
      <c r="F180" s="4">
        <f t="shared" si="25"/>
        <v>8238.1742</v>
      </c>
      <c r="G180" s="4">
        <f t="shared" si="25"/>
        <v>18376.46647</v>
      </c>
      <c r="H180" s="4">
        <f t="shared" si="25"/>
        <v>38604.21274000001</v>
      </c>
      <c r="I180" s="4">
        <f t="shared" si="25"/>
        <v>6644.188889999999</v>
      </c>
      <c r="J180" s="4">
        <f t="shared" si="25"/>
        <v>8024.6628900000005</v>
      </c>
      <c r="K180" s="4">
        <f t="shared" si="25"/>
        <v>9045.64541</v>
      </c>
      <c r="L180" s="4">
        <f t="shared" si="25"/>
        <v>5634.020629999999</v>
      </c>
      <c r="M180" s="4">
        <f t="shared" si="25"/>
        <v>38381.23553</v>
      </c>
      <c r="N180" s="4">
        <f t="shared" si="25"/>
        <v>3541.6443099999997</v>
      </c>
      <c r="O180" s="4">
        <f t="shared" si="25"/>
        <v>0</v>
      </c>
      <c r="P180" s="14"/>
    </row>
    <row r="181" spans="1:16" ht="12.75">
      <c r="A181" s="5"/>
      <c r="B181" s="9" t="s">
        <v>41</v>
      </c>
      <c r="C181" s="7">
        <f>SUM(D181:O181)</f>
        <v>27391.87966</v>
      </c>
      <c r="D181" s="7">
        <v>1753.53353</v>
      </c>
      <c r="E181" s="7">
        <v>2840.00071</v>
      </c>
      <c r="F181" s="7">
        <v>3924.69797</v>
      </c>
      <c r="G181" s="7">
        <v>4372.32922</v>
      </c>
      <c r="H181" s="7">
        <v>4538.23176</v>
      </c>
      <c r="I181" s="7">
        <v>3526.06399</v>
      </c>
      <c r="J181" s="7">
        <v>2484.50874</v>
      </c>
      <c r="K181" s="7">
        <v>2432.91123</v>
      </c>
      <c r="L181" s="7">
        <v>975.6311999999999</v>
      </c>
      <c r="M181" s="7">
        <v>409.13181</v>
      </c>
      <c r="N181" s="7">
        <v>134.8395</v>
      </c>
      <c r="O181" s="7"/>
      <c r="P181" s="14"/>
    </row>
    <row r="182" spans="1:16" ht="12.75">
      <c r="A182" s="5"/>
      <c r="B182" s="9" t="s">
        <v>1</v>
      </c>
      <c r="C182" s="7">
        <f aca="true" t="shared" si="26" ref="C182:C195">SUM(D182:O182)</f>
        <v>10.625</v>
      </c>
      <c r="D182" s="7">
        <v>0</v>
      </c>
      <c r="E182" s="7">
        <v>10.625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/>
      <c r="P182" s="14"/>
    </row>
    <row r="183" spans="1:16" ht="12.75">
      <c r="A183" s="5"/>
      <c r="B183" s="9" t="s">
        <v>5</v>
      </c>
      <c r="C183" s="7">
        <f t="shared" si="26"/>
        <v>647.1874200000001</v>
      </c>
      <c r="D183" s="7">
        <v>66.13443</v>
      </c>
      <c r="E183" s="7">
        <v>31.49208</v>
      </c>
      <c r="F183" s="7">
        <v>26.26481</v>
      </c>
      <c r="G183" s="7">
        <v>71.82255</v>
      </c>
      <c r="H183" s="7">
        <v>0</v>
      </c>
      <c r="I183" s="7">
        <v>7.61589</v>
      </c>
      <c r="J183" s="7">
        <v>17.118479999999998</v>
      </c>
      <c r="K183" s="7">
        <v>122.95085</v>
      </c>
      <c r="L183" s="7">
        <v>142.83424</v>
      </c>
      <c r="M183" s="7">
        <v>150.91758</v>
      </c>
      <c r="N183" s="7">
        <v>10.03651</v>
      </c>
      <c r="O183" s="7"/>
      <c r="P183" s="14"/>
    </row>
    <row r="184" spans="1:16" ht="12.75">
      <c r="A184" s="5"/>
      <c r="B184" s="9" t="s">
        <v>43</v>
      </c>
      <c r="C184" s="7">
        <f t="shared" si="26"/>
        <v>2205.20178</v>
      </c>
      <c r="D184" s="7">
        <v>197.369</v>
      </c>
      <c r="E184" s="7">
        <v>59.70211</v>
      </c>
      <c r="F184" s="7">
        <v>44.484</v>
      </c>
      <c r="G184" s="7">
        <v>47.52</v>
      </c>
      <c r="H184" s="7">
        <v>120.388</v>
      </c>
      <c r="I184" s="7">
        <v>268.61561</v>
      </c>
      <c r="J184" s="7">
        <v>451.58797</v>
      </c>
      <c r="K184" s="7">
        <v>214.11564</v>
      </c>
      <c r="L184" s="7">
        <v>90.504</v>
      </c>
      <c r="M184" s="7">
        <v>149.685</v>
      </c>
      <c r="N184" s="7">
        <v>561.2304499999999</v>
      </c>
      <c r="O184" s="7"/>
      <c r="P184" s="14"/>
    </row>
    <row r="185" spans="1:16" ht="12.75">
      <c r="A185" s="5"/>
      <c r="B185" s="9" t="s">
        <v>44</v>
      </c>
      <c r="C185" s="7">
        <f t="shared" si="26"/>
        <v>22665.77991</v>
      </c>
      <c r="D185" s="7">
        <v>1198.38319</v>
      </c>
      <c r="E185" s="7">
        <v>1762.43981</v>
      </c>
      <c r="F185" s="7">
        <v>2222.8359100000002</v>
      </c>
      <c r="G185" s="7">
        <v>2201.12319</v>
      </c>
      <c r="H185" s="7">
        <v>1253.52537</v>
      </c>
      <c r="I185" s="7">
        <v>1765.4863799999998</v>
      </c>
      <c r="J185" s="7">
        <v>2331.56921</v>
      </c>
      <c r="K185" s="7">
        <v>4167.65218</v>
      </c>
      <c r="L185" s="7">
        <v>2586.03812</v>
      </c>
      <c r="M185" s="7">
        <v>1954.08608</v>
      </c>
      <c r="N185" s="7">
        <v>1222.64047</v>
      </c>
      <c r="O185" s="7"/>
      <c r="P185" s="14"/>
    </row>
    <row r="186" spans="1:16" ht="12.75">
      <c r="A186" s="5"/>
      <c r="B186" s="9" t="s">
        <v>42</v>
      </c>
      <c r="C186" s="7">
        <f t="shared" si="26"/>
        <v>27872.018640000002</v>
      </c>
      <c r="D186" s="7">
        <v>0</v>
      </c>
      <c r="E186" s="7">
        <v>0</v>
      </c>
      <c r="F186" s="7">
        <v>0</v>
      </c>
      <c r="G186" s="7">
        <v>0</v>
      </c>
      <c r="H186" s="7">
        <v>27848.0093</v>
      </c>
      <c r="I186" s="7">
        <v>24.00934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/>
      <c r="P186" s="14"/>
    </row>
    <row r="187" spans="1:16" ht="12.75">
      <c r="A187" s="5"/>
      <c r="B187" s="9" t="s">
        <v>37</v>
      </c>
      <c r="C187" s="7">
        <f t="shared" si="26"/>
        <v>51.597710000000006</v>
      </c>
      <c r="D187" s="7">
        <v>0</v>
      </c>
      <c r="E187" s="7">
        <v>0</v>
      </c>
      <c r="F187" s="7">
        <v>0</v>
      </c>
      <c r="G187" s="7">
        <v>0</v>
      </c>
      <c r="H187" s="7">
        <v>11.033430000000001</v>
      </c>
      <c r="I187" s="7">
        <v>19.01842</v>
      </c>
      <c r="J187" s="7">
        <v>21.54586</v>
      </c>
      <c r="K187" s="7">
        <v>0</v>
      </c>
      <c r="L187" s="7">
        <v>0</v>
      </c>
      <c r="M187" s="7">
        <v>0</v>
      </c>
      <c r="N187" s="7">
        <v>0</v>
      </c>
      <c r="O187" s="7"/>
      <c r="P187" s="14"/>
    </row>
    <row r="188" spans="1:16" ht="12.75">
      <c r="A188" s="5"/>
      <c r="B188" s="9" t="s">
        <v>38</v>
      </c>
      <c r="C188" s="26">
        <f t="shared" si="26"/>
        <v>255.227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19.2</v>
      </c>
      <c r="J188" s="26">
        <v>21.457</v>
      </c>
      <c r="K188" s="26">
        <v>0</v>
      </c>
      <c r="L188" s="26">
        <v>21.457</v>
      </c>
      <c r="M188" s="26">
        <v>107.285</v>
      </c>
      <c r="N188" s="26">
        <v>85.828</v>
      </c>
      <c r="O188" s="26"/>
      <c r="P188" s="14"/>
    </row>
    <row r="189" spans="1:16" ht="12.75">
      <c r="A189" s="5"/>
      <c r="B189" s="9" t="s">
        <v>36</v>
      </c>
      <c r="C189" s="26">
        <f t="shared" si="26"/>
        <v>0.382</v>
      </c>
      <c r="D189" s="26">
        <v>0</v>
      </c>
      <c r="E189" s="26">
        <v>0</v>
      </c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26">
        <v>0.382</v>
      </c>
      <c r="L189" s="26">
        <v>0</v>
      </c>
      <c r="M189" s="26">
        <v>0</v>
      </c>
      <c r="N189" s="26">
        <v>0</v>
      </c>
      <c r="O189" s="26"/>
      <c r="P189" s="14"/>
    </row>
    <row r="190" spans="1:16" ht="12.75">
      <c r="A190" s="5"/>
      <c r="B190" s="9" t="s">
        <v>3</v>
      </c>
      <c r="C190" s="7">
        <f t="shared" si="26"/>
        <v>1.7808000000000002</v>
      </c>
      <c r="D190" s="7">
        <v>0</v>
      </c>
      <c r="E190" s="7">
        <v>0</v>
      </c>
      <c r="F190" s="7">
        <v>0.09616</v>
      </c>
      <c r="G190" s="7">
        <v>0</v>
      </c>
      <c r="H190" s="7">
        <v>0</v>
      </c>
      <c r="I190" s="7">
        <v>0.05</v>
      </c>
      <c r="J190" s="7">
        <v>0</v>
      </c>
      <c r="K190" s="7">
        <v>0.056</v>
      </c>
      <c r="L190" s="7">
        <v>0</v>
      </c>
      <c r="M190" s="7">
        <v>1.57864</v>
      </c>
      <c r="N190" s="7">
        <v>0</v>
      </c>
      <c r="O190" s="7"/>
      <c r="P190" s="14"/>
    </row>
    <row r="191" spans="1:16" ht="12.75">
      <c r="A191" s="5"/>
      <c r="B191" s="27" t="s">
        <v>48</v>
      </c>
      <c r="C191" s="7">
        <f t="shared" si="26"/>
        <v>1.07538</v>
      </c>
      <c r="D191" s="7">
        <v>0</v>
      </c>
      <c r="E191" s="7">
        <v>0</v>
      </c>
      <c r="F191" s="7">
        <v>0</v>
      </c>
      <c r="G191" s="7">
        <v>0.194</v>
      </c>
      <c r="H191" s="7">
        <v>0</v>
      </c>
      <c r="I191" s="7">
        <v>0.8813799999999999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/>
      <c r="P191" s="14"/>
    </row>
    <row r="192" spans="1:16" ht="12.75">
      <c r="A192" s="5"/>
      <c r="B192" s="9" t="s">
        <v>39</v>
      </c>
      <c r="C192" s="7">
        <f t="shared" si="26"/>
        <v>53.66551</v>
      </c>
      <c r="D192" s="7">
        <v>1.1148699999999998</v>
      </c>
      <c r="E192" s="7">
        <v>2.9818800000000003</v>
      </c>
      <c r="F192" s="7">
        <v>9.4945</v>
      </c>
      <c r="G192" s="7">
        <v>11.81921</v>
      </c>
      <c r="H192" s="7">
        <v>3.8541999999999996</v>
      </c>
      <c r="I192" s="7">
        <v>3.2481</v>
      </c>
      <c r="J192" s="7">
        <v>3.41385</v>
      </c>
      <c r="K192" s="7">
        <v>2.4515599999999997</v>
      </c>
      <c r="L192" s="7">
        <v>3.67152</v>
      </c>
      <c r="M192" s="7">
        <v>5.69542</v>
      </c>
      <c r="N192" s="7">
        <v>5.9204</v>
      </c>
      <c r="O192" s="7"/>
      <c r="P192" s="14"/>
    </row>
    <row r="193" spans="1:16" ht="12.75">
      <c r="A193" s="5"/>
      <c r="B193" s="9" t="s">
        <v>49</v>
      </c>
      <c r="C193" s="7">
        <f t="shared" si="26"/>
        <v>0.02225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0.02225</v>
      </c>
      <c r="L193" s="7">
        <v>0</v>
      </c>
      <c r="M193" s="7">
        <v>0</v>
      </c>
      <c r="N193" s="7">
        <v>0</v>
      </c>
      <c r="O193" s="7"/>
      <c r="P193" s="14"/>
    </row>
    <row r="194" spans="1:16" ht="12.75">
      <c r="A194" s="5"/>
      <c r="B194" s="9" t="s">
        <v>40</v>
      </c>
      <c r="C194" s="7">
        <f t="shared" si="26"/>
        <v>777.08428</v>
      </c>
      <c r="D194" s="7">
        <v>64.426</v>
      </c>
      <c r="E194" s="7">
        <v>14.07</v>
      </c>
      <c r="F194" s="7">
        <v>104.01</v>
      </c>
      <c r="G194" s="7">
        <v>29.351</v>
      </c>
      <c r="H194" s="7">
        <v>51.49528</v>
      </c>
      <c r="I194" s="7">
        <v>97.421</v>
      </c>
      <c r="J194" s="7">
        <v>68.44</v>
      </c>
      <c r="K194" s="7">
        <v>144.463</v>
      </c>
      <c r="L194" s="7">
        <v>77.432</v>
      </c>
      <c r="M194" s="7">
        <v>21.951</v>
      </c>
      <c r="N194" s="7">
        <v>104.025</v>
      </c>
      <c r="O194" s="7"/>
      <c r="P194" s="14"/>
    </row>
    <row r="195" spans="1:16" ht="12.75">
      <c r="A195" s="5"/>
      <c r="B195" s="9" t="s">
        <v>50</v>
      </c>
      <c r="C195" s="7">
        <f t="shared" si="26"/>
        <v>5100.29414</v>
      </c>
      <c r="D195" s="7">
        <v>0.17414</v>
      </c>
      <c r="E195" s="7">
        <v>0</v>
      </c>
      <c r="F195" s="7">
        <v>0</v>
      </c>
      <c r="G195" s="7">
        <v>0</v>
      </c>
      <c r="H195" s="7">
        <v>3825</v>
      </c>
      <c r="I195" s="7">
        <v>0.032</v>
      </c>
      <c r="J195" s="7">
        <v>1275.044</v>
      </c>
      <c r="K195" s="7">
        <v>0</v>
      </c>
      <c r="L195" s="7">
        <v>0</v>
      </c>
      <c r="M195" s="7">
        <v>0</v>
      </c>
      <c r="N195" s="7">
        <v>0.044</v>
      </c>
      <c r="O195" s="7"/>
      <c r="P195" s="14"/>
    </row>
    <row r="196" spans="1:16" ht="12.75">
      <c r="A196" s="5"/>
      <c r="B196" s="9" t="s">
        <v>15</v>
      </c>
      <c r="C196" s="7">
        <f>SUM(D196:O196)</f>
        <v>68872.05886</v>
      </c>
      <c r="D196" s="7">
        <v>3271.53339</v>
      </c>
      <c r="E196" s="7">
        <v>8141.64913</v>
      </c>
      <c r="F196" s="7">
        <v>1906.29085</v>
      </c>
      <c r="G196" s="7">
        <v>11642.3073</v>
      </c>
      <c r="H196" s="7">
        <v>952.6754</v>
      </c>
      <c r="I196" s="7">
        <v>912.54678</v>
      </c>
      <c r="J196" s="7">
        <v>1349.97778</v>
      </c>
      <c r="K196" s="7">
        <v>1960.6407</v>
      </c>
      <c r="L196" s="7">
        <v>1736.45255</v>
      </c>
      <c r="M196" s="7">
        <v>35580.905</v>
      </c>
      <c r="N196" s="7">
        <v>1417.07998</v>
      </c>
      <c r="O196" s="7"/>
      <c r="P196" s="14"/>
    </row>
    <row r="197" spans="1:16" ht="12.75">
      <c r="A197" s="5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14"/>
    </row>
    <row r="198" spans="1:16" ht="12.75">
      <c r="A198" s="5"/>
      <c r="B198" s="18" t="s">
        <v>13</v>
      </c>
      <c r="C198" s="4">
        <f>SUM(D198:O198)</f>
        <v>86923.20035999999</v>
      </c>
      <c r="D198" s="4">
        <f aca="true" t="shared" si="27" ref="D198:O198">SUM(D199:D211)</f>
        <v>3805.1844</v>
      </c>
      <c r="E198" s="4">
        <f t="shared" si="27"/>
        <v>5219.40322</v>
      </c>
      <c r="F198" s="4">
        <f t="shared" si="27"/>
        <v>7959.79373</v>
      </c>
      <c r="G198" s="4">
        <f t="shared" si="27"/>
        <v>8223.85164</v>
      </c>
      <c r="H198" s="4">
        <f t="shared" si="27"/>
        <v>6825.79841</v>
      </c>
      <c r="I198" s="4">
        <f t="shared" si="27"/>
        <v>8206.67946</v>
      </c>
      <c r="J198" s="4">
        <f t="shared" si="27"/>
        <v>15630.52566</v>
      </c>
      <c r="K198" s="4">
        <f t="shared" si="27"/>
        <v>8706.09336</v>
      </c>
      <c r="L198" s="4">
        <f t="shared" si="27"/>
        <v>7296.58606</v>
      </c>
      <c r="M198" s="4">
        <f t="shared" si="27"/>
        <v>8840.30173</v>
      </c>
      <c r="N198" s="4">
        <f t="shared" si="27"/>
        <v>6208.98269</v>
      </c>
      <c r="O198" s="4">
        <f t="shared" si="27"/>
        <v>0</v>
      </c>
      <c r="P198" s="14"/>
    </row>
    <row r="199" spans="1:16" ht="12.75">
      <c r="A199" s="5"/>
      <c r="B199" s="9" t="s">
        <v>41</v>
      </c>
      <c r="C199" s="7">
        <f>SUM(D199:O199)</f>
        <v>7276.92968</v>
      </c>
      <c r="D199" s="7">
        <v>133.7515</v>
      </c>
      <c r="E199" s="7">
        <v>892.2031</v>
      </c>
      <c r="F199" s="7">
        <v>721.80192</v>
      </c>
      <c r="G199" s="7">
        <v>661.17248</v>
      </c>
      <c r="H199" s="7">
        <v>1271.38253</v>
      </c>
      <c r="I199" s="7">
        <v>984.17432</v>
      </c>
      <c r="J199" s="7">
        <v>1078.46473</v>
      </c>
      <c r="K199" s="7">
        <v>987.4318199999999</v>
      </c>
      <c r="L199" s="7">
        <v>381.72195</v>
      </c>
      <c r="M199" s="7">
        <v>164.72532999999999</v>
      </c>
      <c r="N199" s="7">
        <v>0.1</v>
      </c>
      <c r="O199" s="7"/>
      <c r="P199" s="14"/>
    </row>
    <row r="200" spans="1:16" ht="12.75">
      <c r="A200" s="5"/>
      <c r="B200" s="9" t="s">
        <v>1</v>
      </c>
      <c r="C200" s="7">
        <f aca="true" t="shared" si="28" ref="C200:C211">SUM(D200:O200)</f>
        <v>3071.31527</v>
      </c>
      <c r="D200" s="7">
        <v>159.81785</v>
      </c>
      <c r="E200" s="7">
        <v>212.2046</v>
      </c>
      <c r="F200" s="7">
        <v>336.74124</v>
      </c>
      <c r="G200" s="7">
        <v>292.42253999999997</v>
      </c>
      <c r="H200" s="7">
        <v>256.84319</v>
      </c>
      <c r="I200" s="7">
        <v>192.75664</v>
      </c>
      <c r="J200" s="7">
        <v>236.13425</v>
      </c>
      <c r="K200" s="7">
        <v>413.91168</v>
      </c>
      <c r="L200" s="7">
        <v>273.38473</v>
      </c>
      <c r="M200" s="7">
        <v>359.02708</v>
      </c>
      <c r="N200" s="7">
        <v>338.07147</v>
      </c>
      <c r="O200" s="7"/>
      <c r="P200" s="14"/>
    </row>
    <row r="201" spans="1:16" ht="12.75">
      <c r="A201" s="5"/>
      <c r="B201" s="9" t="s">
        <v>5</v>
      </c>
      <c r="C201" s="7">
        <f t="shared" si="28"/>
        <v>56.37025</v>
      </c>
      <c r="D201" s="7">
        <v>5.45455</v>
      </c>
      <c r="E201" s="7">
        <v>7.29242</v>
      </c>
      <c r="F201" s="7">
        <v>13.63828</v>
      </c>
      <c r="G201" s="7">
        <v>1.59808</v>
      </c>
      <c r="H201" s="7">
        <v>8.224620000000002</v>
      </c>
      <c r="I201" s="7">
        <v>0</v>
      </c>
      <c r="J201" s="7">
        <v>0</v>
      </c>
      <c r="K201" s="7">
        <v>7.42561</v>
      </c>
      <c r="L201" s="7">
        <v>6.22336</v>
      </c>
      <c r="M201" s="7">
        <v>0.62937</v>
      </c>
      <c r="N201" s="7">
        <v>5.88396</v>
      </c>
      <c r="O201" s="7"/>
      <c r="P201" s="14"/>
    </row>
    <row r="202" spans="1:16" ht="12.75">
      <c r="A202" s="5"/>
      <c r="B202" s="9" t="s">
        <v>43</v>
      </c>
      <c r="C202" s="7">
        <f t="shared" si="28"/>
        <v>1916.18976</v>
      </c>
      <c r="D202" s="7">
        <v>0</v>
      </c>
      <c r="E202" s="7">
        <v>17.11908</v>
      </c>
      <c r="F202" s="7">
        <v>22.84788</v>
      </c>
      <c r="G202" s="7">
        <v>0</v>
      </c>
      <c r="H202" s="7">
        <v>8.541</v>
      </c>
      <c r="I202" s="7">
        <v>218.2392</v>
      </c>
      <c r="J202" s="7">
        <v>912.3012</v>
      </c>
      <c r="K202" s="7">
        <v>396.79720000000003</v>
      </c>
      <c r="L202" s="7">
        <v>58.9236</v>
      </c>
      <c r="M202" s="7">
        <v>13.838</v>
      </c>
      <c r="N202" s="7">
        <v>267.58259999999996</v>
      </c>
      <c r="O202" s="7"/>
      <c r="P202" s="14"/>
    </row>
    <row r="203" spans="1:16" ht="12.75">
      <c r="A203" s="5"/>
      <c r="B203" s="9" t="s">
        <v>44</v>
      </c>
      <c r="C203" s="7">
        <f t="shared" si="28"/>
        <v>168.06806</v>
      </c>
      <c r="D203" s="7">
        <v>0</v>
      </c>
      <c r="E203" s="7">
        <v>0.004</v>
      </c>
      <c r="F203" s="7">
        <v>0</v>
      </c>
      <c r="G203" s="7">
        <v>100.85862</v>
      </c>
      <c r="H203" s="7">
        <v>67.20544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/>
      <c r="P203" s="14"/>
    </row>
    <row r="204" spans="1:16" ht="12.75">
      <c r="A204" s="5"/>
      <c r="B204" s="9" t="s">
        <v>42</v>
      </c>
      <c r="C204" s="7">
        <f t="shared" si="28"/>
        <v>18890.135000000002</v>
      </c>
      <c r="D204" s="7">
        <v>351.475</v>
      </c>
      <c r="E204" s="7">
        <v>351.47</v>
      </c>
      <c r="F204" s="7">
        <v>652.73</v>
      </c>
      <c r="G204" s="7">
        <v>1405.88</v>
      </c>
      <c r="H204" s="7">
        <v>1205.04</v>
      </c>
      <c r="I204" s="7">
        <v>1707.14</v>
      </c>
      <c r="J204" s="7">
        <v>8898.34</v>
      </c>
      <c r="K204" s="7">
        <v>953.99</v>
      </c>
      <c r="L204" s="7">
        <v>1355.67</v>
      </c>
      <c r="M204" s="7">
        <v>1405.88</v>
      </c>
      <c r="N204" s="7">
        <v>602.52</v>
      </c>
      <c r="O204" s="7"/>
      <c r="P204" s="14"/>
    </row>
    <row r="205" spans="1:16" ht="12.75">
      <c r="A205" s="5"/>
      <c r="B205" s="9" t="s">
        <v>36</v>
      </c>
      <c r="C205" s="7">
        <f t="shared" si="28"/>
        <v>42.81096</v>
      </c>
      <c r="D205" s="7">
        <v>21.45634</v>
      </c>
      <c r="E205" s="7">
        <v>0</v>
      </c>
      <c r="F205" s="7">
        <v>0</v>
      </c>
      <c r="G205" s="7">
        <v>0</v>
      </c>
      <c r="H205" s="7">
        <v>21.35462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/>
      <c r="P205" s="14"/>
    </row>
    <row r="206" spans="1:16" ht="12.75">
      <c r="A206" s="5"/>
      <c r="B206" s="27" t="s">
        <v>51</v>
      </c>
      <c r="C206" s="7">
        <f t="shared" si="28"/>
        <v>7.78876</v>
      </c>
      <c r="D206" s="7">
        <v>0</v>
      </c>
      <c r="E206" s="7">
        <v>0.15475999999999998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7.634</v>
      </c>
      <c r="O206" s="7"/>
      <c r="P206" s="14"/>
    </row>
    <row r="207" spans="1:16" ht="12.75">
      <c r="A207" s="5"/>
      <c r="B207" s="9" t="s">
        <v>3</v>
      </c>
      <c r="C207" s="7">
        <f t="shared" si="28"/>
        <v>6.6323799999999995</v>
      </c>
      <c r="D207" s="7">
        <v>0</v>
      </c>
      <c r="E207" s="7">
        <v>0</v>
      </c>
      <c r="F207" s="7">
        <v>0.204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6.42838</v>
      </c>
      <c r="O207" s="7"/>
      <c r="P207" s="14"/>
    </row>
    <row r="208" spans="1:16" ht="12.75">
      <c r="A208" s="5"/>
      <c r="B208" s="9" t="s">
        <v>39</v>
      </c>
      <c r="C208" s="7">
        <f t="shared" si="28"/>
        <v>8.934869999999998</v>
      </c>
      <c r="D208" s="7">
        <v>0</v>
      </c>
      <c r="E208" s="7">
        <v>1.8589</v>
      </c>
      <c r="F208" s="7">
        <v>0.51491</v>
      </c>
      <c r="G208" s="7">
        <v>0.50875</v>
      </c>
      <c r="H208" s="7">
        <v>0.65042</v>
      </c>
      <c r="I208" s="7">
        <v>1.52677</v>
      </c>
      <c r="J208" s="7">
        <v>0.03236</v>
      </c>
      <c r="K208" s="7">
        <v>1.37148</v>
      </c>
      <c r="L208" s="7">
        <v>1.6258299999999999</v>
      </c>
      <c r="M208" s="7">
        <v>0.63852</v>
      </c>
      <c r="N208" s="7">
        <v>0.20693</v>
      </c>
      <c r="O208" s="7"/>
      <c r="P208" s="14"/>
    </row>
    <row r="209" spans="1:16" ht="12.75">
      <c r="A209" s="5"/>
      <c r="B209" s="9" t="s">
        <v>40</v>
      </c>
      <c r="C209" s="7">
        <f t="shared" si="28"/>
        <v>37.762699999999995</v>
      </c>
      <c r="D209" s="7">
        <v>1.557</v>
      </c>
      <c r="E209" s="7">
        <v>0.046</v>
      </c>
      <c r="F209" s="7">
        <v>0</v>
      </c>
      <c r="G209" s="7">
        <v>0.0197</v>
      </c>
      <c r="H209" s="7">
        <v>0.824</v>
      </c>
      <c r="I209" s="7">
        <v>0</v>
      </c>
      <c r="J209" s="7">
        <v>1.944</v>
      </c>
      <c r="K209" s="7">
        <v>9.717</v>
      </c>
      <c r="L209" s="7">
        <v>0.022</v>
      </c>
      <c r="M209" s="7">
        <v>4.305</v>
      </c>
      <c r="N209" s="7">
        <v>19.328</v>
      </c>
      <c r="O209" s="7"/>
      <c r="P209" s="14"/>
    </row>
    <row r="210" spans="1:16" ht="12.75">
      <c r="A210" s="5"/>
      <c r="B210" s="9" t="s">
        <v>50</v>
      </c>
      <c r="C210" s="7">
        <f t="shared" si="28"/>
        <v>1841.9957900000002</v>
      </c>
      <c r="D210" s="7">
        <v>146.662</v>
      </c>
      <c r="E210" s="7">
        <v>80.11</v>
      </c>
      <c r="F210" s="7">
        <v>178.97</v>
      </c>
      <c r="G210" s="7">
        <v>290.698</v>
      </c>
      <c r="H210" s="7">
        <v>189.619</v>
      </c>
      <c r="I210" s="7">
        <v>187.173</v>
      </c>
      <c r="J210" s="7">
        <v>196.9339</v>
      </c>
      <c r="K210" s="7">
        <v>142.974</v>
      </c>
      <c r="L210" s="7">
        <v>139.53626</v>
      </c>
      <c r="M210" s="7">
        <v>222.323</v>
      </c>
      <c r="N210" s="7">
        <v>66.99663000000001</v>
      </c>
      <c r="O210" s="7"/>
      <c r="P210" s="14"/>
    </row>
    <row r="211" spans="1:16" ht="12.75">
      <c r="A211" s="5"/>
      <c r="B211" s="9" t="s">
        <v>15</v>
      </c>
      <c r="C211" s="7">
        <f t="shared" si="28"/>
        <v>53598.266879999996</v>
      </c>
      <c r="D211" s="7">
        <v>2985.0101600000003</v>
      </c>
      <c r="E211" s="7">
        <v>3656.94036</v>
      </c>
      <c r="F211" s="7">
        <v>6032.3455</v>
      </c>
      <c r="G211" s="7">
        <v>5470.69347</v>
      </c>
      <c r="H211" s="7">
        <v>3796.11359</v>
      </c>
      <c r="I211" s="7">
        <v>4915.66953</v>
      </c>
      <c r="J211" s="7">
        <v>4306.37522</v>
      </c>
      <c r="K211" s="7">
        <v>5792.47457</v>
      </c>
      <c r="L211" s="7">
        <v>5079.47833</v>
      </c>
      <c r="M211" s="7">
        <v>6668.9354299999995</v>
      </c>
      <c r="N211" s="7">
        <v>4894.23072</v>
      </c>
      <c r="O211" s="7"/>
      <c r="P211" s="14"/>
    </row>
    <row r="212" spans="1:16" ht="12.75">
      <c r="A212" s="5"/>
      <c r="B212" s="10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14"/>
    </row>
    <row r="213" spans="1:16" ht="12.75">
      <c r="A213" s="5"/>
      <c r="B213" s="18" t="s">
        <v>14</v>
      </c>
      <c r="C213" s="4">
        <f aca="true" t="shared" si="29" ref="C213:C220">SUM(D213:O213)</f>
        <v>78636.31581999999</v>
      </c>
      <c r="D213" s="4">
        <f aca="true" t="shared" si="30" ref="D213:O213">SUM(D214:D220)</f>
        <v>15349.96698</v>
      </c>
      <c r="E213" s="4">
        <f t="shared" si="30"/>
        <v>29148.841859999997</v>
      </c>
      <c r="F213" s="4">
        <f t="shared" si="30"/>
        <v>439.88735</v>
      </c>
      <c r="G213" s="4">
        <f t="shared" si="30"/>
        <v>19766.418749999997</v>
      </c>
      <c r="H213" s="4">
        <f t="shared" si="30"/>
        <v>265.9801099999999</v>
      </c>
      <c r="I213" s="4">
        <f t="shared" si="30"/>
        <v>269.96067000000005</v>
      </c>
      <c r="J213" s="4">
        <f t="shared" si="30"/>
        <v>472.81296999999995</v>
      </c>
      <c r="K213" s="4">
        <f t="shared" si="30"/>
        <v>502.60596999999996</v>
      </c>
      <c r="L213" s="4">
        <f t="shared" si="30"/>
        <v>335.86865</v>
      </c>
      <c r="M213" s="4">
        <f t="shared" si="30"/>
        <v>11913.701120000002</v>
      </c>
      <c r="N213" s="4">
        <f t="shared" si="30"/>
        <v>170.27139</v>
      </c>
      <c r="O213" s="4">
        <f t="shared" si="30"/>
        <v>0</v>
      </c>
      <c r="P213" s="14"/>
    </row>
    <row r="214" spans="1:16" ht="12.75">
      <c r="A214" s="5"/>
      <c r="B214" s="9" t="s">
        <v>41</v>
      </c>
      <c r="C214" s="7">
        <f t="shared" si="29"/>
        <v>2129.30512</v>
      </c>
      <c r="D214" s="7">
        <v>194.34269</v>
      </c>
      <c r="E214" s="7">
        <v>267.81886</v>
      </c>
      <c r="F214" s="7">
        <v>201.64054000000002</v>
      </c>
      <c r="G214" s="7">
        <v>289.27466</v>
      </c>
      <c r="H214" s="7">
        <v>191.67123999999998</v>
      </c>
      <c r="I214" s="7">
        <v>182.68513000000002</v>
      </c>
      <c r="J214" s="7">
        <v>262.48224</v>
      </c>
      <c r="K214" s="7">
        <v>267.79705</v>
      </c>
      <c r="L214" s="7">
        <v>77.94967</v>
      </c>
      <c r="M214" s="7">
        <v>58.394980000000004</v>
      </c>
      <c r="N214" s="7">
        <v>135.24806</v>
      </c>
      <c r="O214" s="7"/>
      <c r="P214" s="14"/>
    </row>
    <row r="215" spans="1:16" ht="12.75">
      <c r="A215" s="5"/>
      <c r="B215" s="9" t="s">
        <v>5</v>
      </c>
      <c r="C215" s="7">
        <f t="shared" si="29"/>
        <v>38.62827</v>
      </c>
      <c r="D215" s="7">
        <v>0</v>
      </c>
      <c r="E215" s="7">
        <v>0</v>
      </c>
      <c r="F215" s="7">
        <v>22.044810000000002</v>
      </c>
      <c r="G215" s="7">
        <v>0</v>
      </c>
      <c r="H215" s="7">
        <v>0</v>
      </c>
      <c r="I215" s="7">
        <v>0</v>
      </c>
      <c r="J215" s="7">
        <v>0</v>
      </c>
      <c r="K215" s="7">
        <v>15.506170000000001</v>
      </c>
      <c r="L215" s="7">
        <v>0</v>
      </c>
      <c r="M215" s="7">
        <v>1.0772899999999999</v>
      </c>
      <c r="N215" s="7">
        <v>0</v>
      </c>
      <c r="O215" s="7"/>
      <c r="P215" s="14"/>
    </row>
    <row r="216" spans="1:16" ht="12.75">
      <c r="A216" s="5"/>
      <c r="B216" s="9" t="s">
        <v>44</v>
      </c>
      <c r="C216" s="7">
        <f t="shared" si="29"/>
        <v>2087.5621399999995</v>
      </c>
      <c r="D216" s="7">
        <v>107.0182</v>
      </c>
      <c r="E216" s="7">
        <v>288.04368</v>
      </c>
      <c r="F216" s="7">
        <v>214.0364</v>
      </c>
      <c r="G216" s="7">
        <v>474.14189</v>
      </c>
      <c r="H216" s="7">
        <v>72.01092</v>
      </c>
      <c r="I216" s="7">
        <v>84.17273</v>
      </c>
      <c r="J216" s="7">
        <v>188.02912</v>
      </c>
      <c r="K216" s="7">
        <v>214.0364</v>
      </c>
      <c r="L216" s="7">
        <v>214.0364</v>
      </c>
      <c r="M216" s="7">
        <v>210.03276</v>
      </c>
      <c r="N216" s="7">
        <v>22.00364</v>
      </c>
      <c r="O216" s="7"/>
      <c r="P216" s="14"/>
    </row>
    <row r="217" spans="1:16" ht="12.75">
      <c r="A217" s="5"/>
      <c r="B217" s="9" t="s">
        <v>42</v>
      </c>
      <c r="C217" s="7">
        <f t="shared" si="29"/>
        <v>74239.7385</v>
      </c>
      <c r="D217" s="7">
        <v>15045</v>
      </c>
      <c r="E217" s="7">
        <v>28583.494</v>
      </c>
      <c r="F217" s="7">
        <v>0</v>
      </c>
      <c r="G217" s="7">
        <v>18997.01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11614.2345</v>
      </c>
      <c r="N217" s="7">
        <v>0</v>
      </c>
      <c r="O217" s="7"/>
      <c r="P217" s="14"/>
    </row>
    <row r="218" spans="1:16" ht="12.75">
      <c r="A218" s="5"/>
      <c r="B218" s="9" t="s">
        <v>39</v>
      </c>
      <c r="C218" s="7">
        <f t="shared" si="29"/>
        <v>0.38967999999999997</v>
      </c>
      <c r="D218" s="7">
        <v>0</v>
      </c>
      <c r="E218" s="7">
        <v>0.07417</v>
      </c>
      <c r="F218" s="7">
        <v>0.006730000000000001</v>
      </c>
      <c r="G218" s="7">
        <v>0.00444</v>
      </c>
      <c r="H218" s="7">
        <v>0.02045</v>
      </c>
      <c r="I218" s="7">
        <v>0.18981</v>
      </c>
      <c r="J218" s="7">
        <v>0.0619</v>
      </c>
      <c r="K218" s="7">
        <v>0</v>
      </c>
      <c r="L218" s="7">
        <v>0</v>
      </c>
      <c r="M218" s="7">
        <v>0.01388</v>
      </c>
      <c r="N218" s="7">
        <v>0.0183</v>
      </c>
      <c r="O218" s="7"/>
      <c r="P218" s="14"/>
    </row>
    <row r="219" spans="1:16" ht="12.75">
      <c r="A219" s="5"/>
      <c r="B219" s="9" t="s">
        <v>40</v>
      </c>
      <c r="C219" s="7">
        <f t="shared" si="29"/>
        <v>13.434999999999999</v>
      </c>
      <c r="D219" s="7">
        <v>0.514</v>
      </c>
      <c r="E219" s="7">
        <v>3.833</v>
      </c>
      <c r="F219" s="7">
        <v>0</v>
      </c>
      <c r="G219" s="7">
        <v>0</v>
      </c>
      <c r="H219" s="7">
        <v>0</v>
      </c>
      <c r="I219" s="7">
        <v>0</v>
      </c>
      <c r="J219" s="7">
        <v>9.088</v>
      </c>
      <c r="K219" s="7">
        <v>0</v>
      </c>
      <c r="L219" s="7">
        <v>0</v>
      </c>
      <c r="M219" s="7">
        <v>0</v>
      </c>
      <c r="N219" s="7">
        <v>0</v>
      </c>
      <c r="O219" s="7"/>
      <c r="P219" s="14"/>
    </row>
    <row r="220" spans="1:16" ht="12.75">
      <c r="A220" s="5"/>
      <c r="B220" s="9" t="s">
        <v>15</v>
      </c>
      <c r="C220" s="7">
        <f t="shared" si="29"/>
        <v>127.25711000000001</v>
      </c>
      <c r="D220" s="7">
        <v>3.0920900000000002</v>
      </c>
      <c r="E220" s="7">
        <v>5.57815</v>
      </c>
      <c r="F220" s="7">
        <v>2.15887</v>
      </c>
      <c r="G220" s="7">
        <v>5.987760000000001</v>
      </c>
      <c r="H220" s="7">
        <v>2.2775</v>
      </c>
      <c r="I220" s="7">
        <v>2.913</v>
      </c>
      <c r="J220" s="7">
        <v>13.15171</v>
      </c>
      <c r="K220" s="7">
        <v>5.26635</v>
      </c>
      <c r="L220" s="7">
        <v>43.882580000000004</v>
      </c>
      <c r="M220" s="7">
        <v>29.94771</v>
      </c>
      <c r="N220" s="7">
        <v>13.001389999999999</v>
      </c>
      <c r="O220" s="7"/>
      <c r="P220" s="14"/>
    </row>
    <row r="221" spans="1:16" ht="12.75">
      <c r="A221" s="5"/>
      <c r="B221" s="15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4"/>
    </row>
    <row r="222" spans="1:16" ht="12.75">
      <c r="A222" s="5"/>
      <c r="B222" s="12" t="s">
        <v>30</v>
      </c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14"/>
    </row>
    <row r="223" spans="2:16" ht="12.7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</row>
    <row r="226" spans="4:11" ht="12.75">
      <c r="D226" s="29"/>
      <c r="E226" s="29"/>
      <c r="F226" s="29"/>
      <c r="G226" s="29"/>
      <c r="H226" s="29"/>
      <c r="I226" s="29"/>
      <c r="J226" s="29"/>
      <c r="K226" s="29"/>
    </row>
    <row r="227" spans="4:15" ht="12.75"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</row>
  </sheetData>
  <sheetProtection/>
  <mergeCells count="15">
    <mergeCell ref="I6:I7"/>
    <mergeCell ref="J6:J7"/>
    <mergeCell ref="K6:K7"/>
    <mergeCell ref="L6:L7"/>
    <mergeCell ref="M6:M7"/>
    <mergeCell ref="N6:N7"/>
    <mergeCell ref="O6:O7"/>
    <mergeCell ref="B4:B7"/>
    <mergeCell ref="C4:O5"/>
    <mergeCell ref="C6:C7"/>
    <mergeCell ref="D6:D7"/>
    <mergeCell ref="E6:E7"/>
    <mergeCell ref="F6:F7"/>
    <mergeCell ref="G6:G7"/>
    <mergeCell ref="H6:H7"/>
  </mergeCells>
  <printOptions horizontalCentered="1" verticalCentered="1"/>
  <pageMargins left="0.3937007874015748" right="0.3937007874015748" top="0" bottom="0.3937007874015748" header="0" footer="0"/>
  <pageSetup horizontalDpi="1200" verticalDpi="1200" orientation="portrait" scale="40" r:id="rId1"/>
  <rowBreaks count="2" manualBreakCount="2">
    <brk id="57" min="1" max="13" man="1"/>
    <brk id="131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mperez</dc:creator>
  <cp:keywords/>
  <dc:description/>
  <cp:lastModifiedBy>mgonzalezl</cp:lastModifiedBy>
  <cp:lastPrinted>2017-01-12T14:46:52Z</cp:lastPrinted>
  <dcterms:created xsi:type="dcterms:W3CDTF">2012-01-10T20:08:30Z</dcterms:created>
  <dcterms:modified xsi:type="dcterms:W3CDTF">2017-01-12T14:47:07Z</dcterms:modified>
  <cp:category/>
  <cp:version/>
  <cp:contentType/>
  <cp:contentStatus/>
</cp:coreProperties>
</file>