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70" windowWidth="11145" windowHeight="6270" activeTab="0"/>
  </bookViews>
  <sheets>
    <sheet name="2017" sheetId="1" r:id="rId1"/>
  </sheets>
  <externalReferences>
    <externalReference r:id="rId4"/>
  </externalReferences>
  <definedNames>
    <definedName name="_xlnm.Print_Area" localSheetId="0">'2017'!$A$1:$O$69</definedName>
    <definedName name="d305.">'[1]mm2000dga'!#REF!</definedName>
  </definedNames>
  <calcPr fullCalcOnLoad="1"/>
</workbook>
</file>

<file path=xl/sharedStrings.xml><?xml version="1.0" encoding="utf-8"?>
<sst xmlns="http://schemas.openxmlformats.org/spreadsheetml/2006/main" count="104" uniqueCount="104">
  <si>
    <t>C  U  O  D  E</t>
  </si>
  <si>
    <t>11</t>
  </si>
  <si>
    <t>12</t>
  </si>
  <si>
    <t>13</t>
  </si>
  <si>
    <t>19</t>
  </si>
  <si>
    <t>21</t>
  </si>
  <si>
    <t>22</t>
  </si>
  <si>
    <t>29</t>
  </si>
  <si>
    <t>31</t>
  </si>
  <si>
    <t>32</t>
  </si>
  <si>
    <t>33</t>
  </si>
  <si>
    <t>34</t>
  </si>
  <si>
    <t>41</t>
  </si>
  <si>
    <t>42</t>
  </si>
  <si>
    <t>43</t>
  </si>
  <si>
    <t>51</t>
  </si>
  <si>
    <t>52</t>
  </si>
  <si>
    <t>53</t>
  </si>
  <si>
    <t>54</t>
  </si>
  <si>
    <t>55</t>
  </si>
  <si>
    <t>59</t>
  </si>
  <si>
    <t>61</t>
  </si>
  <si>
    <t>71</t>
  </si>
  <si>
    <t>73</t>
  </si>
  <si>
    <t>81</t>
  </si>
  <si>
    <t>82</t>
  </si>
  <si>
    <t>83</t>
  </si>
  <si>
    <t>84</t>
  </si>
  <si>
    <t>85</t>
  </si>
  <si>
    <t>86</t>
  </si>
  <si>
    <t>91</t>
  </si>
  <si>
    <t>92</t>
  </si>
  <si>
    <t>00</t>
  </si>
  <si>
    <t>T O T A L    G E N E R A L  CIF</t>
  </si>
  <si>
    <t>A.</t>
  </si>
  <si>
    <t>B.</t>
  </si>
  <si>
    <t>C.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</si>
  <si>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</si>
  <si>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</si>
  <si>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</si>
  <si>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</si>
  <si>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</si>
  <si>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</si>
  <si>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</si>
  <si>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</si>
  <si>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</si>
  <si>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(miles de dólares)</t>
  </si>
  <si>
    <t>Importaciones CIF por uso o destino económicos (CUODE)</t>
  </si>
  <si>
    <t>Bienes de consumo</t>
  </si>
  <si>
    <t>Bienes de consumo no duradero</t>
  </si>
  <si>
    <t>Productos alimenticios</t>
  </si>
  <si>
    <t>Vestuario  y calzado</t>
  </si>
  <si>
    <t>Otros bienes de consumo no duradero</t>
  </si>
  <si>
    <t>Medicinas y productos farmacéuticos</t>
  </si>
  <si>
    <t>Bienes de consumo duradero</t>
  </si>
  <si>
    <t>Artículos para uso domésticos</t>
  </si>
  <si>
    <t>Llantas y neumáticos</t>
  </si>
  <si>
    <t>Otros bienes de consumo duradero</t>
  </si>
  <si>
    <t>Petróleo, combustibles y lubricantes</t>
  </si>
  <si>
    <t>Petróleo crudo</t>
  </si>
  <si>
    <t>Combustibles</t>
  </si>
  <si>
    <t>Lubricantes</t>
  </si>
  <si>
    <t>Bienes intermedios</t>
  </si>
  <si>
    <t>Materias primas y productos intermedios</t>
  </si>
  <si>
    <t>para uso agropecuarios</t>
  </si>
  <si>
    <t>Fertilizantes y agroquímicos</t>
  </si>
  <si>
    <t>Productos de uso veterinario</t>
  </si>
  <si>
    <t>Otras materias primas agrícolas</t>
  </si>
  <si>
    <t xml:space="preserve">Materias primas y productos intermedios </t>
  </si>
  <si>
    <t>para la industria</t>
  </si>
  <si>
    <t>Industrias alimenticias, bebida y tabaco</t>
  </si>
  <si>
    <t>Industria textil y de cuero</t>
  </si>
  <si>
    <t>Fabric. de sustancias químicas y farmacéutico</t>
  </si>
  <si>
    <t>Industria minera y metálica básica</t>
  </si>
  <si>
    <t>Industrias manufactureras diversas</t>
  </si>
  <si>
    <t>Materiales de construcción</t>
  </si>
  <si>
    <t>De origen no metálico y mineral</t>
  </si>
  <si>
    <t>De origen metálico</t>
  </si>
  <si>
    <t>Bienes de capital</t>
  </si>
  <si>
    <t>Animales para la reproducción</t>
  </si>
  <si>
    <t>Máquinas y herramientas agrícolas</t>
  </si>
  <si>
    <t>Repuestos, partes y acces. de maquinaria agrícola</t>
  </si>
  <si>
    <t>Bienes de capital p/la industria</t>
  </si>
  <si>
    <t>Máquinas y aparatos de ofic. servicio y científica</t>
  </si>
  <si>
    <t>Herramientas y máquinas-herramientas</t>
  </si>
  <si>
    <t>Maquinaria industrial</t>
  </si>
  <si>
    <t>Equipo fijo para la industria</t>
  </si>
  <si>
    <t>Equipo para telecomunicaciones</t>
  </si>
  <si>
    <t>Bienes de capital p/el transporte</t>
  </si>
  <si>
    <t>Equipo de transporte</t>
  </si>
  <si>
    <t>Partes, acces. y repuestos de equipo de transporte</t>
  </si>
  <si>
    <t>Diversos</t>
  </si>
  <si>
    <t>Bienes de capital p/uso agropecuario</t>
  </si>
  <si>
    <t>D.</t>
  </si>
  <si>
    <t>Sep</t>
  </si>
  <si>
    <t>Oct</t>
  </si>
  <si>
    <t>Nov</t>
  </si>
  <si>
    <t>Dic</t>
  </si>
  <si>
    <t>Fuente: DGA, MEM</t>
  </si>
  <si>
    <t>74</t>
  </si>
  <si>
    <t>Energía eléctrica</t>
  </si>
  <si>
    <t>Partes, acces. y repuestos d/maquinaria industrial</t>
  </si>
  <si>
    <t>Industria de la madera, papel y conexos</t>
  </si>
  <si>
    <t>2 0 1 7</t>
  </si>
</sst>
</file>

<file path=xl/styles.xml><?xml version="1.0" encoding="utf-8"?>
<styleSheet xmlns="http://schemas.openxmlformats.org/spreadsheetml/2006/main">
  <numFmts count="37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"/>
    <numFmt numFmtId="183" formatCode="_ * #,##0.0_ ;_ * \-#,##0.0_ ;_ * &quot;-&quot;??_ ;_ @_ "/>
    <numFmt numFmtId="184" formatCode="0_)"/>
    <numFmt numFmtId="185" formatCode="_-* #,##0.00\ [$€]_-;\-* #,##0.00\ [$€]_-;_-* &quot;-&quot;??\ [$€]_-;_-@_-"/>
    <numFmt numFmtId="186" formatCode="_ * #,##0_ ;_ * \-#,##0_ ;_ * &quot;-&quot;??_ ;_ @_ "/>
    <numFmt numFmtId="187" formatCode="_(* #,##0.0_);_(* \(#,##0.0\);_(* &quot;-&quot;?_);_(@_)"/>
    <numFmt numFmtId="188" formatCode="_-* #,##0.00\ _P_t_s_-;\-* #,##0.00\ _P_t_s_-;_-* &quot;-&quot;??\ _P_t_s_-;_-@_-"/>
    <numFmt numFmtId="189" formatCode="_(* #,##0.0_);_(* \(#,##0.0\);_(* &quot;-&quot;??_);_(@_)"/>
    <numFmt numFmtId="190" formatCode="#,##0.0_);[Blue]\(#,##0.0\)"/>
    <numFmt numFmtId="191" formatCode="_-* #,##0.0\ _P_t_s_-;\-* #,##0.0\ _P_t_s_-;_-* &quot;-&quot;??\ _P_t_s_-;_-@_-"/>
    <numFmt numFmtId="192" formatCode="_-* #,##0\ _P_t_s_-;\-* #,##0\ _P_t_s_-;_-* &quot;-&quot;??\ _P_t_s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183" fontId="4" fillId="0" borderId="0" xfId="5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83" fontId="7" fillId="33" borderId="10" xfId="50" applyNumberFormat="1" applyFont="1" applyFill="1" applyBorder="1" applyAlignment="1" applyProtection="1">
      <alignment horizontal="center" vertical="center"/>
      <protection/>
    </xf>
    <xf numFmtId="183" fontId="7" fillId="33" borderId="0" xfId="5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3" fontId="7" fillId="34" borderId="0" xfId="50" applyNumberFormat="1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183" fontId="8" fillId="34" borderId="0" xfId="5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 horizontal="center"/>
      <protection/>
    </xf>
    <xf numFmtId="183" fontId="4" fillId="34" borderId="0" xfId="5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/>
      <protection/>
    </xf>
    <xf numFmtId="183" fontId="4" fillId="34" borderId="10" xfId="5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183" fontId="12" fillId="34" borderId="0" xfId="5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83" fontId="7" fillId="33" borderId="0" xfId="5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83" fontId="8" fillId="34" borderId="0" xfId="52" applyNumberFormat="1" applyFont="1" applyFill="1" applyBorder="1" applyAlignment="1" applyProtection="1">
      <alignment/>
      <protection/>
    </xf>
    <xf numFmtId="183" fontId="7" fillId="35" borderId="0" xfId="52" applyNumberFormat="1" applyFont="1" applyFill="1" applyBorder="1" applyAlignment="1" applyProtection="1">
      <alignment/>
      <protection/>
    </xf>
    <xf numFmtId="183" fontId="7" fillId="34" borderId="0" xfId="52" applyNumberFormat="1" applyFont="1" applyFill="1" applyBorder="1" applyAlignment="1" applyProtection="1">
      <alignment/>
      <protection/>
    </xf>
    <xf numFmtId="183" fontId="4" fillId="34" borderId="0" xfId="52" applyNumberFormat="1" applyFont="1" applyFill="1" applyBorder="1" applyAlignment="1">
      <alignment/>
    </xf>
    <xf numFmtId="0" fontId="6" fillId="33" borderId="11" xfId="0" applyFont="1" applyFill="1" applyBorder="1" applyAlignment="1" applyProtection="1" quotePrefix="1">
      <alignment horizontal="center" vertical="center" wrapText="1"/>
      <protection/>
    </xf>
    <xf numFmtId="0" fontId="6" fillId="33" borderId="10" xfId="0" applyFont="1" applyFill="1" applyBorder="1" applyAlignment="1" applyProtection="1" quotePrefix="1">
      <alignment horizontal="center" vertical="center" wrapText="1"/>
      <protection/>
    </xf>
    <xf numFmtId="183" fontId="6" fillId="33" borderId="12" xfId="50" applyNumberFormat="1" applyFont="1" applyFill="1" applyBorder="1" applyAlignment="1" quotePrefix="1">
      <alignment horizontal="center"/>
    </xf>
    <xf numFmtId="183" fontId="6" fillId="33" borderId="12" xfId="5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4 2" xfId="52"/>
    <cellStyle name="Currency" xfId="53"/>
    <cellStyle name="Currency [0]" xfId="54"/>
    <cellStyle name="Neutral" xfId="55"/>
    <cellStyle name="No-defini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landon\BCN-Trabajo\Aduana\Import\CE2005\Ene-May\MM%20ENEMA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m2000dga"/>
      <sheetName val="resumen2000"/>
      <sheetName val="Res2000trim"/>
      <sheetName val="mm2001dga"/>
      <sheetName val="resumen2001"/>
      <sheetName val="mm2002dga"/>
      <sheetName val="resumen2002"/>
      <sheetName val="trim2002"/>
      <sheetName val="mm2003dga"/>
      <sheetName val="mmresumen03"/>
      <sheetName val="mmtrim03"/>
      <sheetName val="mm2004dga"/>
      <sheetName val="mmresumen04"/>
      <sheetName val="mmtrim04"/>
      <sheetName val="mm2005dga "/>
      <sheetName val="mmresumen05"/>
      <sheetName val="mmtrim05"/>
      <sheetName val="comparativo"/>
      <sheetName val="Boletin 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SheetLayoutView="80" zoomScalePageLayoutView="0" workbookViewId="0" topLeftCell="E1">
      <selection activeCell="P20" sqref="P20"/>
    </sheetView>
  </sheetViews>
  <sheetFormatPr defaultColWidth="11.57421875" defaultRowHeight="12.75"/>
  <cols>
    <col min="1" max="1" width="7.57421875" style="10" customWidth="1"/>
    <col min="2" max="2" width="58.140625" style="3" customWidth="1"/>
    <col min="3" max="14" width="16.7109375" style="1" customWidth="1"/>
    <col min="15" max="15" width="16.421875" style="1" customWidth="1"/>
    <col min="16" max="16384" width="11.57421875" style="2" customWidth="1"/>
  </cols>
  <sheetData>
    <row r="1" spans="1:15" s="8" customFormat="1" ht="18">
      <c r="A1" s="26" t="s">
        <v>47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8" customFormat="1" ht="18">
      <c r="A2" s="29" t="s">
        <v>46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2.75">
      <c r="A3" s="39" t="s">
        <v>0</v>
      </c>
      <c r="B3" s="39"/>
      <c r="C3" s="41" t="s">
        <v>103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0"/>
      <c r="B4" s="40"/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94</v>
      </c>
      <c r="M4" s="4" t="s">
        <v>95</v>
      </c>
      <c r="N4" s="4" t="s">
        <v>96</v>
      </c>
      <c r="O4" s="4" t="s">
        <v>97</v>
      </c>
    </row>
    <row r="5" spans="1:15" ht="12.7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34" customFormat="1" ht="19.5" customHeight="1">
      <c r="A6" s="31"/>
      <c r="B6" s="32" t="s">
        <v>33</v>
      </c>
      <c r="C6" s="33">
        <f aca="true" t="shared" si="0" ref="C6:H6">+C8+C21+C27+C48+C67</f>
        <v>6092342.775129999</v>
      </c>
      <c r="D6" s="33">
        <f t="shared" si="0"/>
        <v>454223.50091</v>
      </c>
      <c r="E6" s="33">
        <f t="shared" si="0"/>
        <v>443231.12804000004</v>
      </c>
      <c r="F6" s="33">
        <f t="shared" si="0"/>
        <v>529192.88432</v>
      </c>
      <c r="G6" s="33">
        <f t="shared" si="0"/>
        <v>421837.53601000004</v>
      </c>
      <c r="H6" s="33">
        <f t="shared" si="0"/>
        <v>529104.74052</v>
      </c>
      <c r="I6" s="33">
        <f aca="true" t="shared" si="1" ref="I6:O6">+I8+I21+I27+I48+I67</f>
        <v>534675.20352</v>
      </c>
      <c r="J6" s="33">
        <f t="shared" si="1"/>
        <v>505019.65037</v>
      </c>
      <c r="K6" s="33">
        <f t="shared" si="1"/>
        <v>529739.1405</v>
      </c>
      <c r="L6" s="33">
        <f t="shared" si="1"/>
        <v>469724.46483</v>
      </c>
      <c r="M6" s="33">
        <f t="shared" si="1"/>
        <v>593627.8772100001</v>
      </c>
      <c r="N6" s="33">
        <f t="shared" si="1"/>
        <v>594159.6805199999</v>
      </c>
      <c r="O6" s="33">
        <f t="shared" si="1"/>
        <v>487806.96838</v>
      </c>
    </row>
    <row r="7" spans="1:15" ht="12.75">
      <c r="A7" s="14"/>
      <c r="B7" s="15"/>
      <c r="C7" s="1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">
      <c r="A8" s="9" t="s">
        <v>34</v>
      </c>
      <c r="B8" s="6" t="s">
        <v>48</v>
      </c>
      <c r="C8" s="5">
        <f>SUM(D8:O8)</f>
        <v>2301464.60846</v>
      </c>
      <c r="D8" s="36">
        <f aca="true" t="shared" si="2" ref="D8:J8">+D10+D16</f>
        <v>150869.89069</v>
      </c>
      <c r="E8" s="36">
        <f t="shared" si="2"/>
        <v>165873.88351</v>
      </c>
      <c r="F8" s="36">
        <f t="shared" si="2"/>
        <v>213233.85223000002</v>
      </c>
      <c r="G8" s="36">
        <f t="shared" si="2"/>
        <v>144593.9363</v>
      </c>
      <c r="H8" s="36">
        <f t="shared" si="2"/>
        <v>188888.36529000002</v>
      </c>
      <c r="I8" s="36">
        <f t="shared" si="2"/>
        <v>203147.91671</v>
      </c>
      <c r="J8" s="36">
        <f t="shared" si="2"/>
        <v>185018.92595</v>
      </c>
      <c r="K8" s="36">
        <f>+K10+K16</f>
        <v>198204.04203</v>
      </c>
      <c r="L8" s="36">
        <f>+L10+L16</f>
        <v>182388.29961</v>
      </c>
      <c r="M8" s="36">
        <f>+M10+M16</f>
        <v>252561.61497999998</v>
      </c>
      <c r="N8" s="36">
        <f>+N10+N16</f>
        <v>228966.83943999998</v>
      </c>
      <c r="O8" s="36">
        <f>+O10+O16</f>
        <v>187717.04171999998</v>
      </c>
    </row>
    <row r="9" spans="1:15" ht="12.75">
      <c r="A9" s="14"/>
      <c r="B9" s="15"/>
      <c r="C9" s="1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6"/>
    </row>
    <row r="10" spans="1:15" ht="12.75">
      <c r="A10" s="17"/>
      <c r="B10" s="18" t="s">
        <v>49</v>
      </c>
      <c r="C10" s="13">
        <f>SUM(D10:O10)</f>
        <v>1882232.74176</v>
      </c>
      <c r="D10" s="37">
        <f>SUM(D11:D14)</f>
        <v>118750.35256</v>
      </c>
      <c r="E10" s="37">
        <f aca="true" t="shared" si="3" ref="E10:O10">SUM(E11:E14)</f>
        <v>137183.1864</v>
      </c>
      <c r="F10" s="37">
        <f t="shared" si="3"/>
        <v>179206.98330000002</v>
      </c>
      <c r="G10" s="37">
        <f t="shared" si="3"/>
        <v>118421.8596</v>
      </c>
      <c r="H10" s="37">
        <f t="shared" si="3"/>
        <v>153597.0688</v>
      </c>
      <c r="I10" s="37">
        <f t="shared" si="3"/>
        <v>172568.9362</v>
      </c>
      <c r="J10" s="37">
        <f t="shared" si="3"/>
        <v>152924.5374</v>
      </c>
      <c r="K10" s="37">
        <f t="shared" si="3"/>
        <v>164926.7434</v>
      </c>
      <c r="L10" s="37">
        <f t="shared" si="3"/>
        <v>147602.2573</v>
      </c>
      <c r="M10" s="37">
        <f t="shared" si="3"/>
        <v>207483.061</v>
      </c>
      <c r="N10" s="37">
        <f t="shared" si="3"/>
        <v>179337.67489999998</v>
      </c>
      <c r="O10" s="37">
        <f t="shared" si="3"/>
        <v>150230.0809</v>
      </c>
    </row>
    <row r="11" spans="1:15" ht="12.75">
      <c r="A11" s="19" t="s">
        <v>1</v>
      </c>
      <c r="B11" s="15" t="s">
        <v>50</v>
      </c>
      <c r="C11" s="16">
        <f>SUM(D11:O11)</f>
        <v>660027.7067999999</v>
      </c>
      <c r="D11" s="35">
        <v>45118.069899999995</v>
      </c>
      <c r="E11" s="35">
        <v>50430.2679</v>
      </c>
      <c r="F11" s="35">
        <v>58130.7829</v>
      </c>
      <c r="G11" s="35">
        <v>46735.9254</v>
      </c>
      <c r="H11" s="35">
        <v>54644.6446</v>
      </c>
      <c r="I11" s="35">
        <v>57749.441100000004</v>
      </c>
      <c r="J11" s="35">
        <v>52515.521799999995</v>
      </c>
      <c r="K11" s="35">
        <v>58250.803700000004</v>
      </c>
      <c r="L11" s="35">
        <v>45545.22029999999</v>
      </c>
      <c r="M11" s="35">
        <v>64109.750100000005</v>
      </c>
      <c r="N11" s="35">
        <v>71463.203</v>
      </c>
      <c r="O11" s="16">
        <v>55334.0761</v>
      </c>
    </row>
    <row r="12" spans="1:15" ht="12.75">
      <c r="A12" s="19" t="s">
        <v>2</v>
      </c>
      <c r="B12" s="15" t="s">
        <v>53</v>
      </c>
      <c r="C12" s="16">
        <f>SUM(D12:O12)</f>
        <v>445865.82090000005</v>
      </c>
      <c r="D12" s="35">
        <v>22344.6028</v>
      </c>
      <c r="E12" s="35">
        <v>35665.7334</v>
      </c>
      <c r="F12" s="35">
        <v>49051.414600000004</v>
      </c>
      <c r="G12" s="35">
        <v>21200.4343</v>
      </c>
      <c r="H12" s="35">
        <v>29493.6821</v>
      </c>
      <c r="I12" s="35">
        <v>43446.6509</v>
      </c>
      <c r="J12" s="35">
        <v>46676.5219</v>
      </c>
      <c r="K12" s="35">
        <v>43795.5417</v>
      </c>
      <c r="L12" s="35">
        <v>31658.4107</v>
      </c>
      <c r="M12" s="35">
        <v>64991.5263</v>
      </c>
      <c r="N12" s="35">
        <v>24777.3752</v>
      </c>
      <c r="O12" s="16">
        <v>32763.927</v>
      </c>
    </row>
    <row r="13" spans="1:15" ht="12.75">
      <c r="A13" s="19" t="s">
        <v>3</v>
      </c>
      <c r="B13" s="15" t="s">
        <v>51</v>
      </c>
      <c r="C13" s="16">
        <f>SUM(D13:O13)</f>
        <v>154996.47896</v>
      </c>
      <c r="D13" s="35">
        <v>9383.63816</v>
      </c>
      <c r="E13" s="35">
        <v>12810.8535</v>
      </c>
      <c r="F13" s="35">
        <v>14286.3306</v>
      </c>
      <c r="G13" s="35">
        <v>10278.966199999999</v>
      </c>
      <c r="H13" s="35">
        <v>12418.517300000001</v>
      </c>
      <c r="I13" s="35">
        <v>11981.3421</v>
      </c>
      <c r="J13" s="35">
        <v>11100.248599999999</v>
      </c>
      <c r="K13" s="35">
        <v>13216.9236</v>
      </c>
      <c r="L13" s="35">
        <v>12591.4792</v>
      </c>
      <c r="M13" s="35">
        <v>14862.4686</v>
      </c>
      <c r="N13" s="35">
        <v>18946.068199999998</v>
      </c>
      <c r="O13" s="16">
        <v>13119.6429</v>
      </c>
    </row>
    <row r="14" spans="1:15" ht="12.75">
      <c r="A14" s="19" t="s">
        <v>4</v>
      </c>
      <c r="B14" s="15" t="s">
        <v>52</v>
      </c>
      <c r="C14" s="16">
        <f>SUM(D14:O14)</f>
        <v>621342.7350999999</v>
      </c>
      <c r="D14" s="35">
        <v>41904.0417</v>
      </c>
      <c r="E14" s="35">
        <v>38276.331600000005</v>
      </c>
      <c r="F14" s="35">
        <v>57738.455200000004</v>
      </c>
      <c r="G14" s="35">
        <v>40206.5337</v>
      </c>
      <c r="H14" s="35">
        <v>57040.224799999996</v>
      </c>
      <c r="I14" s="35">
        <v>59391.5021</v>
      </c>
      <c r="J14" s="35">
        <v>42632.2451</v>
      </c>
      <c r="K14" s="35">
        <v>49663.4744</v>
      </c>
      <c r="L14" s="35">
        <v>57807.1471</v>
      </c>
      <c r="M14" s="35">
        <v>63519.316</v>
      </c>
      <c r="N14" s="35">
        <v>64151.0285</v>
      </c>
      <c r="O14" s="16">
        <v>49012.4349</v>
      </c>
    </row>
    <row r="15" spans="1:15" ht="12.75">
      <c r="A15" s="19"/>
      <c r="B15" s="15"/>
      <c r="C15" s="1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3"/>
    </row>
    <row r="16" spans="1:15" ht="12.75">
      <c r="A16" s="17"/>
      <c r="B16" s="18" t="s">
        <v>54</v>
      </c>
      <c r="C16" s="13">
        <f>SUM(D16:O16)</f>
        <v>419231.8667000001</v>
      </c>
      <c r="D16" s="37">
        <f aca="true" t="shared" si="4" ref="D16:O16">SUM(D17:D19)</f>
        <v>32119.53813</v>
      </c>
      <c r="E16" s="37">
        <f t="shared" si="4"/>
        <v>28690.69711</v>
      </c>
      <c r="F16" s="37">
        <f t="shared" si="4"/>
        <v>34026.86893</v>
      </c>
      <c r="G16" s="37">
        <f t="shared" si="4"/>
        <v>26172.076699999998</v>
      </c>
      <c r="H16" s="37">
        <f t="shared" si="4"/>
        <v>35291.29649</v>
      </c>
      <c r="I16" s="37">
        <f t="shared" si="4"/>
        <v>30578.98051</v>
      </c>
      <c r="J16" s="37">
        <f t="shared" si="4"/>
        <v>32094.38855</v>
      </c>
      <c r="K16" s="37">
        <f>SUM(K17:K19)</f>
        <v>33277.298630000005</v>
      </c>
      <c r="L16" s="37">
        <f>SUM(L17:L19)</f>
        <v>34786.042310000004</v>
      </c>
      <c r="M16" s="37">
        <f t="shared" si="4"/>
        <v>45078.55398</v>
      </c>
      <c r="N16" s="37">
        <f t="shared" si="4"/>
        <v>49629.16454</v>
      </c>
      <c r="O16" s="37">
        <f t="shared" si="4"/>
        <v>37486.96081999999</v>
      </c>
    </row>
    <row r="17" spans="1:15" ht="12.75">
      <c r="A17" s="19" t="s">
        <v>5</v>
      </c>
      <c r="B17" s="15" t="s">
        <v>55</v>
      </c>
      <c r="C17" s="16">
        <f>SUM(D17:O17)</f>
        <v>178205.68448999999</v>
      </c>
      <c r="D17" s="35">
        <v>14509.7277</v>
      </c>
      <c r="E17" s="35">
        <v>11144.577</v>
      </c>
      <c r="F17" s="35">
        <v>13961.407</v>
      </c>
      <c r="G17" s="35">
        <v>9931.975789999999</v>
      </c>
      <c r="H17" s="35">
        <v>16624.9871</v>
      </c>
      <c r="I17" s="35">
        <v>11618.660800000001</v>
      </c>
      <c r="J17" s="35">
        <v>12765.6478</v>
      </c>
      <c r="K17" s="35">
        <v>12383.720800000001</v>
      </c>
      <c r="L17" s="35">
        <v>16915.0403</v>
      </c>
      <c r="M17" s="35">
        <v>20542.736699999998</v>
      </c>
      <c r="N17" s="35">
        <v>23658.5144</v>
      </c>
      <c r="O17" s="16">
        <v>14148.6891</v>
      </c>
    </row>
    <row r="18" spans="1:15" ht="12.75">
      <c r="A18" s="19" t="s">
        <v>6</v>
      </c>
      <c r="B18" s="15" t="s">
        <v>56</v>
      </c>
      <c r="C18" s="16">
        <f>SUM(D18:O18)</f>
        <v>54653.72671</v>
      </c>
      <c r="D18" s="35">
        <v>4361.99453</v>
      </c>
      <c r="E18" s="35">
        <v>4241.68621</v>
      </c>
      <c r="F18" s="35">
        <v>4469.80213</v>
      </c>
      <c r="G18" s="35">
        <v>4716.83251</v>
      </c>
      <c r="H18" s="35">
        <v>5025.61029</v>
      </c>
      <c r="I18" s="35">
        <v>4868.0224100000005</v>
      </c>
      <c r="J18" s="35">
        <v>5174.52145</v>
      </c>
      <c r="K18" s="35">
        <v>4419.76713</v>
      </c>
      <c r="L18" s="35">
        <v>3857.94781</v>
      </c>
      <c r="M18" s="35">
        <v>4823.34608</v>
      </c>
      <c r="N18" s="35">
        <v>4168.96494</v>
      </c>
      <c r="O18" s="16">
        <v>4525.23122</v>
      </c>
    </row>
    <row r="19" spans="1:15" ht="12.75">
      <c r="A19" s="19" t="s">
        <v>7</v>
      </c>
      <c r="B19" s="15" t="s">
        <v>57</v>
      </c>
      <c r="C19" s="16">
        <f>SUM(D19:O19)</f>
        <v>186372.4555</v>
      </c>
      <c r="D19" s="35">
        <v>13247.8159</v>
      </c>
      <c r="E19" s="35">
        <v>13304.4339</v>
      </c>
      <c r="F19" s="35">
        <v>15595.659800000001</v>
      </c>
      <c r="G19" s="35">
        <v>11523.2684</v>
      </c>
      <c r="H19" s="35">
        <v>13640.6991</v>
      </c>
      <c r="I19" s="35">
        <v>14092.2973</v>
      </c>
      <c r="J19" s="35">
        <v>14154.2193</v>
      </c>
      <c r="K19" s="35">
        <v>16473.810699999998</v>
      </c>
      <c r="L19" s="35">
        <v>14013.054199999999</v>
      </c>
      <c r="M19" s="35">
        <v>19712.4712</v>
      </c>
      <c r="N19" s="35">
        <v>21801.6852</v>
      </c>
      <c r="O19" s="16">
        <v>18813.0405</v>
      </c>
    </row>
    <row r="20" spans="1:15" ht="12.75">
      <c r="A20" s="19"/>
      <c r="B20" s="15"/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6"/>
    </row>
    <row r="21" spans="1:15" ht="15">
      <c r="A21" s="9" t="s">
        <v>35</v>
      </c>
      <c r="B21" s="6" t="s">
        <v>58</v>
      </c>
      <c r="C21" s="5">
        <f>SUM(D21:O21)</f>
        <v>884069.3298000001</v>
      </c>
      <c r="D21" s="36">
        <f aca="true" t="shared" si="5" ref="D21:O21">SUM(D22:D25)</f>
        <v>79827.35039</v>
      </c>
      <c r="E21" s="36">
        <f t="shared" si="5"/>
        <v>59599.0034</v>
      </c>
      <c r="F21" s="36">
        <f t="shared" si="5"/>
        <v>66985.93324999999</v>
      </c>
      <c r="G21" s="36">
        <f t="shared" si="5"/>
        <v>72922.30871</v>
      </c>
      <c r="H21" s="36">
        <f t="shared" si="5"/>
        <v>72871.93373</v>
      </c>
      <c r="I21" s="36">
        <f t="shared" si="5"/>
        <v>64615.34198</v>
      </c>
      <c r="J21" s="36">
        <f t="shared" si="5"/>
        <v>72525.01767000002</v>
      </c>
      <c r="K21" s="36">
        <f>SUM(K22:K25)</f>
        <v>85980.42339000001</v>
      </c>
      <c r="L21" s="36">
        <f t="shared" si="5"/>
        <v>63163.05014000001</v>
      </c>
      <c r="M21" s="36">
        <f t="shared" si="5"/>
        <v>82677.14034999999</v>
      </c>
      <c r="N21" s="36">
        <f t="shared" si="5"/>
        <v>84937.91021</v>
      </c>
      <c r="O21" s="36">
        <f t="shared" si="5"/>
        <v>77963.91658</v>
      </c>
    </row>
    <row r="22" spans="1:15" ht="12.75">
      <c r="A22" s="19" t="s">
        <v>8</v>
      </c>
      <c r="B22" s="15" t="s">
        <v>59</v>
      </c>
      <c r="C22" s="16">
        <f>SUM(D22:O22)</f>
        <v>293477.9797</v>
      </c>
      <c r="D22" s="35">
        <v>23026.0814</v>
      </c>
      <c r="E22" s="35">
        <v>22057.187100000003</v>
      </c>
      <c r="F22" s="35">
        <v>22872.9289</v>
      </c>
      <c r="G22" s="35">
        <v>20789.5399</v>
      </c>
      <c r="H22" s="35">
        <v>21381.1214</v>
      </c>
      <c r="I22" s="35">
        <v>19598.9777</v>
      </c>
      <c r="J22" s="35">
        <v>19836.404300000002</v>
      </c>
      <c r="K22" s="35">
        <v>41422.302</v>
      </c>
      <c r="L22" s="35">
        <v>18861.912</v>
      </c>
      <c r="M22" s="35">
        <v>22599.115</v>
      </c>
      <c r="N22" s="35">
        <v>22832.414</v>
      </c>
      <c r="O22" s="16">
        <v>38199.996</v>
      </c>
    </row>
    <row r="23" spans="1:15" ht="12.75">
      <c r="A23" s="19" t="s">
        <v>9</v>
      </c>
      <c r="B23" s="15" t="s">
        <v>60</v>
      </c>
      <c r="C23" s="16">
        <f>SUM(D23:O23)</f>
        <v>517804.25629999995</v>
      </c>
      <c r="D23" s="35">
        <v>51541.615</v>
      </c>
      <c r="E23" s="35">
        <v>32134.2339</v>
      </c>
      <c r="F23" s="35">
        <v>39094.506299999994</v>
      </c>
      <c r="G23" s="35">
        <v>45938.3392</v>
      </c>
      <c r="H23" s="35">
        <v>44733.3355</v>
      </c>
      <c r="I23" s="35">
        <v>38428.4095</v>
      </c>
      <c r="J23" s="35">
        <v>46930.219</v>
      </c>
      <c r="K23" s="35">
        <v>37208.3121</v>
      </c>
      <c r="L23" s="35">
        <v>38325.4711</v>
      </c>
      <c r="M23" s="35">
        <v>53847.1901</v>
      </c>
      <c r="N23" s="35">
        <v>55484.115</v>
      </c>
      <c r="O23" s="16">
        <v>34138.509600000005</v>
      </c>
    </row>
    <row r="24" spans="1:15" ht="12.75">
      <c r="A24" s="19" t="s">
        <v>10</v>
      </c>
      <c r="B24" s="15" t="s">
        <v>61</v>
      </c>
      <c r="C24" s="16">
        <f>SUM(D24:O24)</f>
        <v>49468.953330000004</v>
      </c>
      <c r="D24" s="35">
        <v>4119.81286</v>
      </c>
      <c r="E24" s="35">
        <v>3789.12621</v>
      </c>
      <c r="F24" s="35">
        <v>3987.97915</v>
      </c>
      <c r="G24" s="35">
        <v>5290.74104</v>
      </c>
      <c r="H24" s="35">
        <v>5229.86473</v>
      </c>
      <c r="I24" s="35">
        <v>3622.19063</v>
      </c>
      <c r="J24" s="35">
        <v>3952.0191400000003</v>
      </c>
      <c r="K24" s="35">
        <v>4315.436769999999</v>
      </c>
      <c r="L24" s="35">
        <v>3238.35932</v>
      </c>
      <c r="M24" s="35">
        <v>3338.38461</v>
      </c>
      <c r="N24" s="35">
        <v>3998.63082</v>
      </c>
      <c r="O24" s="16">
        <v>4586.40805</v>
      </c>
    </row>
    <row r="25" spans="1:15" ht="12.75">
      <c r="A25" s="19" t="s">
        <v>11</v>
      </c>
      <c r="B25" s="15" t="s">
        <v>100</v>
      </c>
      <c r="C25" s="16">
        <f>SUM(D25:O25)</f>
        <v>23318.14047</v>
      </c>
      <c r="D25" s="35">
        <v>1139.8411299999998</v>
      </c>
      <c r="E25" s="35">
        <v>1618.4561899999999</v>
      </c>
      <c r="F25" s="35">
        <v>1030.5189</v>
      </c>
      <c r="G25" s="35">
        <v>903.6885699999999</v>
      </c>
      <c r="H25" s="35">
        <v>1527.6121</v>
      </c>
      <c r="I25" s="35">
        <v>2965.76415</v>
      </c>
      <c r="J25" s="35">
        <v>1806.3752299999999</v>
      </c>
      <c r="K25" s="35">
        <v>3034.37252</v>
      </c>
      <c r="L25" s="35">
        <v>2737.3077200000002</v>
      </c>
      <c r="M25" s="35">
        <v>2892.45064</v>
      </c>
      <c r="N25" s="35">
        <v>2622.75039</v>
      </c>
      <c r="O25" s="16">
        <v>1039.00293</v>
      </c>
    </row>
    <row r="26" spans="1:15" ht="12.75">
      <c r="A26" s="19"/>
      <c r="B26" s="15"/>
      <c r="C26" s="1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6"/>
    </row>
    <row r="27" spans="1:15" ht="15">
      <c r="A27" s="9" t="s">
        <v>36</v>
      </c>
      <c r="B27" s="6" t="s">
        <v>62</v>
      </c>
      <c r="C27" s="5">
        <f>SUM(D27:O27)</f>
        <v>1624919.7857</v>
      </c>
      <c r="D27" s="36">
        <f aca="true" t="shared" si="6" ref="D27:O27">+D29+D35+D44</f>
        <v>121349.69958</v>
      </c>
      <c r="E27" s="36">
        <f t="shared" si="6"/>
        <v>120974.7138</v>
      </c>
      <c r="F27" s="36">
        <f t="shared" si="6"/>
        <v>141057.38487</v>
      </c>
      <c r="G27" s="36">
        <f t="shared" si="6"/>
        <v>121552.07939</v>
      </c>
      <c r="H27" s="36">
        <f t="shared" si="6"/>
        <v>154430.85748</v>
      </c>
      <c r="I27" s="36">
        <f>+I29+I35+I44</f>
        <v>154848.20888999998</v>
      </c>
      <c r="J27" s="36">
        <f t="shared" si="6"/>
        <v>145168.6305</v>
      </c>
      <c r="K27" s="36">
        <f t="shared" si="6"/>
        <v>137533.6248</v>
      </c>
      <c r="L27" s="36">
        <f t="shared" si="6"/>
        <v>125509.17504999999</v>
      </c>
      <c r="M27" s="36">
        <f t="shared" si="6"/>
        <v>142660.52216000002</v>
      </c>
      <c r="N27" s="36">
        <f t="shared" si="6"/>
        <v>141833.23939</v>
      </c>
      <c r="O27" s="36">
        <f t="shared" si="6"/>
        <v>118001.64979000001</v>
      </c>
    </row>
    <row r="28" spans="1:15" ht="12.75">
      <c r="A28" s="19"/>
      <c r="B28" s="15"/>
      <c r="C28" s="1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6"/>
    </row>
    <row r="29" spans="1:15" ht="12.75">
      <c r="A29" s="17"/>
      <c r="B29" s="18" t="s">
        <v>63</v>
      </c>
      <c r="C29" s="13">
        <f>SUM(D29:O29)</f>
        <v>350915.65942000004</v>
      </c>
      <c r="D29" s="37">
        <f aca="true" t="shared" si="7" ref="D29:O29">SUM(D31:D33)</f>
        <v>18955.33253</v>
      </c>
      <c r="E29" s="37">
        <f t="shared" si="7"/>
        <v>19679.518659999998</v>
      </c>
      <c r="F29" s="37">
        <f t="shared" si="7"/>
        <v>29105.50613</v>
      </c>
      <c r="G29" s="37">
        <f t="shared" si="7"/>
        <v>31124.65787</v>
      </c>
      <c r="H29" s="37">
        <f t="shared" si="7"/>
        <v>35699.30955</v>
      </c>
      <c r="I29" s="37">
        <f t="shared" si="7"/>
        <v>39766.355339999995</v>
      </c>
      <c r="J29" s="37">
        <f t="shared" si="7"/>
        <v>40650.314229999996</v>
      </c>
      <c r="K29" s="37">
        <f t="shared" si="7"/>
        <v>34315.42065</v>
      </c>
      <c r="L29" s="37">
        <f t="shared" si="7"/>
        <v>29872.02145</v>
      </c>
      <c r="M29" s="37">
        <f t="shared" si="7"/>
        <v>30961.957850000003</v>
      </c>
      <c r="N29" s="37">
        <f t="shared" si="7"/>
        <v>24367.3869</v>
      </c>
      <c r="O29" s="37">
        <f t="shared" si="7"/>
        <v>16417.87826</v>
      </c>
    </row>
    <row r="30" spans="1:15" ht="12.75">
      <c r="A30" s="17"/>
      <c r="B30" s="18" t="s">
        <v>64</v>
      </c>
      <c r="C30" s="1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0"/>
    </row>
    <row r="31" spans="1:15" ht="12.75">
      <c r="A31" s="19" t="s">
        <v>12</v>
      </c>
      <c r="B31" s="15" t="s">
        <v>65</v>
      </c>
      <c r="C31" s="16">
        <f>SUM(D31:O31)</f>
        <v>205659.75196999998</v>
      </c>
      <c r="D31" s="35">
        <v>9146.83965</v>
      </c>
      <c r="E31" s="35">
        <v>9308.13038</v>
      </c>
      <c r="F31" s="35">
        <v>16697.512300000002</v>
      </c>
      <c r="G31" s="35">
        <v>17496.8891</v>
      </c>
      <c r="H31" s="35">
        <v>23601.8067</v>
      </c>
      <c r="I31" s="35">
        <v>25629.937</v>
      </c>
      <c r="J31" s="35">
        <v>26822.189899999998</v>
      </c>
      <c r="K31" s="35">
        <v>22171.110399999998</v>
      </c>
      <c r="L31" s="35">
        <v>17084.1595</v>
      </c>
      <c r="M31" s="35">
        <v>18788.6726</v>
      </c>
      <c r="N31" s="35">
        <v>12272.3895</v>
      </c>
      <c r="O31" s="16">
        <v>6640.11494</v>
      </c>
    </row>
    <row r="32" spans="1:15" ht="12.75">
      <c r="A32" s="19" t="s">
        <v>13</v>
      </c>
      <c r="B32" s="15" t="s">
        <v>66</v>
      </c>
      <c r="C32" s="16">
        <f>SUM(D32:O32)</f>
        <v>101243.93302</v>
      </c>
      <c r="D32" s="35">
        <v>6619.04083</v>
      </c>
      <c r="E32" s="35">
        <v>6960.06939</v>
      </c>
      <c r="F32" s="35">
        <v>8391.68002</v>
      </c>
      <c r="G32" s="35">
        <v>9222.247599999999</v>
      </c>
      <c r="H32" s="35">
        <v>8595.86328</v>
      </c>
      <c r="I32" s="35">
        <v>9921.233</v>
      </c>
      <c r="J32" s="35">
        <v>10656.4947</v>
      </c>
      <c r="K32" s="35">
        <v>8307.74483</v>
      </c>
      <c r="L32" s="35">
        <v>9614.35386</v>
      </c>
      <c r="M32" s="35">
        <v>8848.48927</v>
      </c>
      <c r="N32" s="35">
        <v>7672.608190000001</v>
      </c>
      <c r="O32" s="16">
        <v>6434.10805</v>
      </c>
    </row>
    <row r="33" spans="1:15" ht="12.75">
      <c r="A33" s="19" t="s">
        <v>14</v>
      </c>
      <c r="B33" s="15" t="s">
        <v>67</v>
      </c>
      <c r="C33" s="16">
        <f>SUM(D33:O33)</f>
        <v>44011.97443000001</v>
      </c>
      <c r="D33" s="35">
        <v>3189.45205</v>
      </c>
      <c r="E33" s="35">
        <v>3411.31889</v>
      </c>
      <c r="F33" s="35">
        <v>4016.31381</v>
      </c>
      <c r="G33" s="35">
        <v>4405.52117</v>
      </c>
      <c r="H33" s="35">
        <v>3501.63957</v>
      </c>
      <c r="I33" s="35">
        <v>4215.18534</v>
      </c>
      <c r="J33" s="35">
        <v>3171.62963</v>
      </c>
      <c r="K33" s="35">
        <v>3836.56542</v>
      </c>
      <c r="L33" s="35">
        <v>3173.50809</v>
      </c>
      <c r="M33" s="35">
        <v>3324.79598</v>
      </c>
      <c r="N33" s="35">
        <v>4422.38921</v>
      </c>
      <c r="O33" s="16">
        <v>3343.65527</v>
      </c>
    </row>
    <row r="34" spans="1:15" ht="12.75">
      <c r="A34" s="19"/>
      <c r="B34" s="15"/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6"/>
    </row>
    <row r="35" spans="1:15" ht="12.75">
      <c r="A35" s="17"/>
      <c r="B35" s="18" t="s">
        <v>68</v>
      </c>
      <c r="C35" s="13">
        <f>SUM(D35:O35)</f>
        <v>908021.67788</v>
      </c>
      <c r="D35" s="37">
        <f aca="true" t="shared" si="8" ref="D35:O35">SUM(D37:D42)</f>
        <v>70088.20715</v>
      </c>
      <c r="E35" s="37">
        <f t="shared" si="8"/>
        <v>70720.03954</v>
      </c>
      <c r="F35" s="37">
        <f t="shared" si="8"/>
        <v>78835.65924000001</v>
      </c>
      <c r="G35" s="37">
        <f t="shared" si="8"/>
        <v>62458.00202</v>
      </c>
      <c r="H35" s="37">
        <f t="shared" si="8"/>
        <v>85140.61163</v>
      </c>
      <c r="I35" s="37">
        <f t="shared" si="8"/>
        <v>78237.89534999999</v>
      </c>
      <c r="J35" s="37">
        <f t="shared" si="8"/>
        <v>70102.14947</v>
      </c>
      <c r="K35" s="37">
        <f t="shared" si="8"/>
        <v>73859.14735</v>
      </c>
      <c r="L35" s="37">
        <f t="shared" si="8"/>
        <v>68566.7555</v>
      </c>
      <c r="M35" s="37">
        <f t="shared" si="8"/>
        <v>85483.32021</v>
      </c>
      <c r="N35" s="37">
        <f t="shared" si="8"/>
        <v>87538.55589</v>
      </c>
      <c r="O35" s="37">
        <f t="shared" si="8"/>
        <v>76991.33453000001</v>
      </c>
    </row>
    <row r="36" spans="1:15" ht="12.75">
      <c r="A36" s="17"/>
      <c r="B36" s="18" t="s">
        <v>69</v>
      </c>
      <c r="C36" s="1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3"/>
    </row>
    <row r="37" spans="1:15" ht="12.75">
      <c r="A37" s="19" t="s">
        <v>15</v>
      </c>
      <c r="B37" s="15" t="s">
        <v>70</v>
      </c>
      <c r="C37" s="16">
        <f aca="true" t="shared" si="9" ref="C37:C42">SUM(D37:O37)</f>
        <v>174823.01739</v>
      </c>
      <c r="D37" s="35">
        <v>15645.6911</v>
      </c>
      <c r="E37" s="35">
        <v>15432.243699999999</v>
      </c>
      <c r="F37" s="35">
        <v>15150.9622</v>
      </c>
      <c r="G37" s="35">
        <v>9901.32477</v>
      </c>
      <c r="H37" s="35">
        <v>19668.8371</v>
      </c>
      <c r="I37" s="35">
        <v>16488.3826</v>
      </c>
      <c r="J37" s="35">
        <v>12898.740699999998</v>
      </c>
      <c r="K37" s="35">
        <v>11602.3588</v>
      </c>
      <c r="L37" s="35">
        <v>9994.390019999999</v>
      </c>
      <c r="M37" s="35">
        <v>18171.223</v>
      </c>
      <c r="N37" s="35">
        <v>16877.764300000003</v>
      </c>
      <c r="O37" s="16">
        <v>12991.0991</v>
      </c>
    </row>
    <row r="38" spans="1:15" ht="12.75">
      <c r="A38" s="19" t="s">
        <v>16</v>
      </c>
      <c r="B38" s="15" t="s">
        <v>71</v>
      </c>
      <c r="C38" s="16">
        <f t="shared" si="9"/>
        <v>47630.09541000001</v>
      </c>
      <c r="D38" s="35">
        <v>3876.92827</v>
      </c>
      <c r="E38" s="35">
        <v>3373.70833</v>
      </c>
      <c r="F38" s="35">
        <v>3132.7834199999998</v>
      </c>
      <c r="G38" s="35">
        <v>2727.30779</v>
      </c>
      <c r="H38" s="35">
        <v>3321.36748</v>
      </c>
      <c r="I38" s="35">
        <v>3251.3526699999998</v>
      </c>
      <c r="J38" s="35">
        <v>3484.9347000000002</v>
      </c>
      <c r="K38" s="35">
        <v>4690.94433</v>
      </c>
      <c r="L38" s="35">
        <v>3951.2642400000004</v>
      </c>
      <c r="M38" s="35">
        <v>4469.888</v>
      </c>
      <c r="N38" s="35">
        <v>5608.85341</v>
      </c>
      <c r="O38" s="16">
        <v>5740.762769999999</v>
      </c>
    </row>
    <row r="39" spans="1:15" ht="12.75">
      <c r="A39" s="19" t="s">
        <v>17</v>
      </c>
      <c r="B39" s="15" t="s">
        <v>102</v>
      </c>
      <c r="C39" s="16">
        <f t="shared" si="9"/>
        <v>79184.15778</v>
      </c>
      <c r="D39" s="35">
        <v>5163.205980000001</v>
      </c>
      <c r="E39" s="35">
        <v>5961.07921</v>
      </c>
      <c r="F39" s="35">
        <v>7112.57012</v>
      </c>
      <c r="G39" s="35">
        <v>5760.16896</v>
      </c>
      <c r="H39" s="35">
        <v>7713.49705</v>
      </c>
      <c r="I39" s="35">
        <v>7026.7580800000005</v>
      </c>
      <c r="J39" s="35">
        <v>6373.556769999999</v>
      </c>
      <c r="K39" s="35">
        <v>7286.28072</v>
      </c>
      <c r="L39" s="35">
        <v>6614.335940000001</v>
      </c>
      <c r="M39" s="35">
        <v>6402.0251100000005</v>
      </c>
      <c r="N39" s="35">
        <v>6399.36678</v>
      </c>
      <c r="O39" s="16">
        <v>7371.3130599999995</v>
      </c>
    </row>
    <row r="40" spans="1:15" ht="12.75">
      <c r="A40" s="19" t="s">
        <v>18</v>
      </c>
      <c r="B40" s="15" t="s">
        <v>72</v>
      </c>
      <c r="C40" s="16">
        <f t="shared" si="9"/>
        <v>158065.40869999997</v>
      </c>
      <c r="D40" s="35">
        <v>11054.4619</v>
      </c>
      <c r="E40" s="35">
        <v>12277.072</v>
      </c>
      <c r="F40" s="35">
        <v>13969.4972</v>
      </c>
      <c r="G40" s="35">
        <v>12156.3285</v>
      </c>
      <c r="H40" s="35">
        <v>14882.8151</v>
      </c>
      <c r="I40" s="35">
        <v>13430.7695</v>
      </c>
      <c r="J40" s="35">
        <v>13403.7204</v>
      </c>
      <c r="K40" s="35">
        <v>13974.6045</v>
      </c>
      <c r="L40" s="35">
        <v>12043.395199999999</v>
      </c>
      <c r="M40" s="35">
        <v>14194.5653</v>
      </c>
      <c r="N40" s="35">
        <v>13973.7307</v>
      </c>
      <c r="O40" s="16">
        <v>12704.448400000001</v>
      </c>
    </row>
    <row r="41" spans="1:15" ht="12.75">
      <c r="A41" s="19" t="s">
        <v>19</v>
      </c>
      <c r="B41" s="15" t="s">
        <v>73</v>
      </c>
      <c r="C41" s="16">
        <f t="shared" si="9"/>
        <v>157204.0159</v>
      </c>
      <c r="D41" s="35">
        <v>11412.8798</v>
      </c>
      <c r="E41" s="35">
        <v>12660.1904</v>
      </c>
      <c r="F41" s="35">
        <v>13294.7669</v>
      </c>
      <c r="G41" s="35">
        <v>11992.009800000002</v>
      </c>
      <c r="H41" s="35">
        <v>14213.015</v>
      </c>
      <c r="I41" s="35">
        <v>13281.4696</v>
      </c>
      <c r="J41" s="35">
        <v>12270.1906</v>
      </c>
      <c r="K41" s="35">
        <v>11839.791</v>
      </c>
      <c r="L41" s="35">
        <v>11113.7691</v>
      </c>
      <c r="M41" s="35">
        <v>16325.86</v>
      </c>
      <c r="N41" s="35">
        <v>14880.179199999999</v>
      </c>
      <c r="O41" s="16">
        <v>13919.8945</v>
      </c>
    </row>
    <row r="42" spans="1:15" ht="12.75">
      <c r="A42" s="19" t="s">
        <v>20</v>
      </c>
      <c r="B42" s="15" t="s">
        <v>74</v>
      </c>
      <c r="C42" s="16">
        <f t="shared" si="9"/>
        <v>291114.98270000005</v>
      </c>
      <c r="D42" s="35">
        <v>22935.040100000002</v>
      </c>
      <c r="E42" s="35">
        <v>21015.745899999998</v>
      </c>
      <c r="F42" s="35">
        <v>26175.0794</v>
      </c>
      <c r="G42" s="35">
        <v>19920.8622</v>
      </c>
      <c r="H42" s="35">
        <v>25341.079899999997</v>
      </c>
      <c r="I42" s="35">
        <v>24759.1629</v>
      </c>
      <c r="J42" s="35">
        <v>21671.0063</v>
      </c>
      <c r="K42" s="35">
        <v>24465.168</v>
      </c>
      <c r="L42" s="35">
        <v>24849.601</v>
      </c>
      <c r="M42" s="35">
        <v>25919.7588</v>
      </c>
      <c r="N42" s="35">
        <v>29798.6615</v>
      </c>
      <c r="O42" s="16">
        <v>24263.8167</v>
      </c>
    </row>
    <row r="43" spans="1:15" ht="12.75">
      <c r="A43" s="19"/>
      <c r="B43" s="15"/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6"/>
    </row>
    <row r="44" spans="1:15" ht="12.75">
      <c r="A44" s="17"/>
      <c r="B44" s="18" t="s">
        <v>75</v>
      </c>
      <c r="C44" s="13">
        <f>SUM(D44:O44)</f>
        <v>365982.4484</v>
      </c>
      <c r="D44" s="37">
        <f aca="true" t="shared" si="10" ref="D44:O44">SUM(D45:D46)</f>
        <v>32306.1599</v>
      </c>
      <c r="E44" s="37">
        <f t="shared" si="10"/>
        <v>30575.155600000002</v>
      </c>
      <c r="F44" s="37">
        <f t="shared" si="10"/>
        <v>33116.2195</v>
      </c>
      <c r="G44" s="37">
        <f t="shared" si="10"/>
        <v>27969.4195</v>
      </c>
      <c r="H44" s="37">
        <f t="shared" si="10"/>
        <v>33590.9363</v>
      </c>
      <c r="I44" s="37">
        <f t="shared" si="10"/>
        <v>36843.9582</v>
      </c>
      <c r="J44" s="37">
        <f t="shared" si="10"/>
        <v>34416.166800000006</v>
      </c>
      <c r="K44" s="37">
        <f t="shared" si="10"/>
        <v>29359.0568</v>
      </c>
      <c r="L44" s="37">
        <f t="shared" si="10"/>
        <v>27070.3981</v>
      </c>
      <c r="M44" s="37">
        <f t="shared" si="10"/>
        <v>26215.2441</v>
      </c>
      <c r="N44" s="37">
        <f t="shared" si="10"/>
        <v>29927.2966</v>
      </c>
      <c r="O44" s="37">
        <f t="shared" si="10"/>
        <v>24592.437</v>
      </c>
    </row>
    <row r="45" spans="1:15" ht="12.75">
      <c r="A45" s="19" t="s">
        <v>21</v>
      </c>
      <c r="B45" s="15" t="s">
        <v>76</v>
      </c>
      <c r="C45" s="16">
        <f>SUM(D45:O45)</f>
        <v>158259.9643</v>
      </c>
      <c r="D45" s="35">
        <v>14633.546199999999</v>
      </c>
      <c r="E45" s="35">
        <v>13790.8145</v>
      </c>
      <c r="F45" s="35">
        <v>16111.250800000002</v>
      </c>
      <c r="G45" s="35">
        <v>13556.8006</v>
      </c>
      <c r="H45" s="35">
        <v>15215.778199999999</v>
      </c>
      <c r="I45" s="35">
        <v>15113.2569</v>
      </c>
      <c r="J45" s="35">
        <v>11665.7657</v>
      </c>
      <c r="K45" s="35">
        <v>10897.5901</v>
      </c>
      <c r="L45" s="35">
        <v>10515.716</v>
      </c>
      <c r="M45" s="35">
        <v>10929.849900000001</v>
      </c>
      <c r="N45" s="35">
        <v>13600.0522</v>
      </c>
      <c r="O45" s="16">
        <v>12229.5432</v>
      </c>
    </row>
    <row r="46" spans="1:15" s="7" customFormat="1" ht="12.75">
      <c r="A46" s="19">
        <v>62</v>
      </c>
      <c r="B46" s="15" t="s">
        <v>77</v>
      </c>
      <c r="C46" s="16">
        <f>SUM(D46:O46)</f>
        <v>207722.4841</v>
      </c>
      <c r="D46" s="35">
        <v>17672.613699999998</v>
      </c>
      <c r="E46" s="35">
        <v>16784.3411</v>
      </c>
      <c r="F46" s="35">
        <v>17004.968699999998</v>
      </c>
      <c r="G46" s="35">
        <v>14412.6189</v>
      </c>
      <c r="H46" s="35">
        <v>18375.1581</v>
      </c>
      <c r="I46" s="35">
        <v>21730.7013</v>
      </c>
      <c r="J46" s="35">
        <v>22750.401100000003</v>
      </c>
      <c r="K46" s="35">
        <v>18461.4667</v>
      </c>
      <c r="L46" s="35">
        <v>16554.682099999998</v>
      </c>
      <c r="M46" s="35">
        <v>15285.394199999999</v>
      </c>
      <c r="N46" s="35">
        <v>16327.2444</v>
      </c>
      <c r="O46" s="16">
        <v>12362.893800000002</v>
      </c>
    </row>
    <row r="47" spans="1:15" ht="12.75">
      <c r="A47" s="19"/>
      <c r="B47" s="15"/>
      <c r="C47" s="1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6"/>
    </row>
    <row r="48" spans="1:15" ht="15">
      <c r="A48" s="9" t="s">
        <v>93</v>
      </c>
      <c r="B48" s="6" t="s">
        <v>78</v>
      </c>
      <c r="C48" s="5">
        <f>SUM(D48:O48)</f>
        <v>1270024.3699400001</v>
      </c>
      <c r="D48" s="36">
        <f>+D50+D55+D63</f>
        <v>101284.9212</v>
      </c>
      <c r="E48" s="36">
        <f>+E50+E55+E63</f>
        <v>96056.28666000001</v>
      </c>
      <c r="F48" s="36">
        <f>+F50+F55+F63</f>
        <v>107125.75293</v>
      </c>
      <c r="G48" s="36">
        <f aca="true" t="shared" si="11" ref="G48:O48">+G50+G55+G63</f>
        <v>81375.36290000001</v>
      </c>
      <c r="H48" s="36">
        <f t="shared" si="11"/>
        <v>111418.66897999999</v>
      </c>
      <c r="I48" s="36">
        <f>+I50+I55+I63</f>
        <v>109412.73014000001</v>
      </c>
      <c r="J48" s="36">
        <f>+J50+J55+J63</f>
        <v>101594.03144</v>
      </c>
      <c r="K48" s="36">
        <f t="shared" si="11"/>
        <v>107305.97142</v>
      </c>
      <c r="L48" s="36">
        <f t="shared" si="11"/>
        <v>97993.22011</v>
      </c>
      <c r="M48" s="36">
        <f t="shared" si="11"/>
        <v>115139.80059</v>
      </c>
      <c r="N48" s="36">
        <f t="shared" si="11"/>
        <v>137630.479</v>
      </c>
      <c r="O48" s="36">
        <f t="shared" si="11"/>
        <v>103687.14457</v>
      </c>
    </row>
    <row r="49" spans="1:15" ht="12.75">
      <c r="A49" s="19"/>
      <c r="B49" s="15"/>
      <c r="C49" s="1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6"/>
    </row>
    <row r="50" spans="1:15" ht="12.75">
      <c r="A50" s="17"/>
      <c r="B50" s="18" t="s">
        <v>92</v>
      </c>
      <c r="C50" s="13">
        <f>SUM(D50:O50)</f>
        <v>65885.09989</v>
      </c>
      <c r="D50" s="37">
        <f aca="true" t="shared" si="12" ref="D50:J50">SUM(D51:D53)</f>
        <v>3233.1239699999996</v>
      </c>
      <c r="E50" s="37">
        <f t="shared" si="12"/>
        <v>3486.59721</v>
      </c>
      <c r="F50" s="37">
        <f t="shared" si="12"/>
        <v>5886.98492</v>
      </c>
      <c r="G50" s="37">
        <f t="shared" si="12"/>
        <v>4900.412130000001</v>
      </c>
      <c r="H50" s="37">
        <f t="shared" si="12"/>
        <v>5335.7945599999985</v>
      </c>
      <c r="I50" s="37">
        <f t="shared" si="12"/>
        <v>5578.16662</v>
      </c>
      <c r="J50" s="37">
        <f t="shared" si="12"/>
        <v>6393.83623</v>
      </c>
      <c r="K50" s="37">
        <f>SUM(K51:K53)</f>
        <v>5737.77127</v>
      </c>
      <c r="L50" s="37">
        <f>SUM(L51:L53)</f>
        <v>5318.91921</v>
      </c>
      <c r="M50" s="37">
        <f>SUM(M51:M53)</f>
        <v>7126.36629</v>
      </c>
      <c r="N50" s="37">
        <f>SUM(N51:N53)</f>
        <v>6381.31197</v>
      </c>
      <c r="O50" s="37">
        <f>SUM(O51:O53)</f>
        <v>6505.81551</v>
      </c>
    </row>
    <row r="51" spans="1:15" ht="12.75">
      <c r="A51" s="19" t="s">
        <v>22</v>
      </c>
      <c r="B51" s="15" t="s">
        <v>79</v>
      </c>
      <c r="C51" s="16">
        <f>SUM(D51:O51)</f>
        <v>835.1070599999998</v>
      </c>
      <c r="D51" s="35">
        <v>19.0975</v>
      </c>
      <c r="E51" s="35">
        <v>85.60068</v>
      </c>
      <c r="F51" s="35">
        <v>103.88461</v>
      </c>
      <c r="G51" s="35">
        <v>2.55</v>
      </c>
      <c r="H51" s="35">
        <v>42.192699999999995</v>
      </c>
      <c r="I51" s="35">
        <v>19.45</v>
      </c>
      <c r="J51" s="35">
        <v>123.578</v>
      </c>
      <c r="K51" s="35">
        <v>114.74623</v>
      </c>
      <c r="L51" s="35">
        <v>31.293650000000003</v>
      </c>
      <c r="M51" s="35">
        <v>111.79449000000001</v>
      </c>
      <c r="N51" s="35">
        <v>71.61583</v>
      </c>
      <c r="O51" s="16">
        <v>109.30337</v>
      </c>
    </row>
    <row r="52" spans="1:15" ht="12.75">
      <c r="A52" s="19" t="s">
        <v>23</v>
      </c>
      <c r="B52" s="15" t="s">
        <v>80</v>
      </c>
      <c r="C52" s="16">
        <f>SUM(D52:O52)</f>
        <v>57704.460170000006</v>
      </c>
      <c r="D52" s="35">
        <v>2825.71906</v>
      </c>
      <c r="E52" s="35">
        <v>2851.0735299999997</v>
      </c>
      <c r="F52" s="35">
        <v>5312.45677</v>
      </c>
      <c r="G52" s="35">
        <v>4364.9888</v>
      </c>
      <c r="H52" s="35">
        <v>4579.960639999999</v>
      </c>
      <c r="I52" s="35">
        <v>4649.806070000001</v>
      </c>
      <c r="J52" s="35">
        <v>5422.12897</v>
      </c>
      <c r="K52" s="35">
        <v>4827.03869</v>
      </c>
      <c r="L52" s="35">
        <v>4537.8515800000005</v>
      </c>
      <c r="M52" s="35">
        <v>6557.98174</v>
      </c>
      <c r="N52" s="35">
        <v>5773.67267</v>
      </c>
      <c r="O52" s="16">
        <v>6001.781650000001</v>
      </c>
    </row>
    <row r="53" spans="1:15" ht="12.75">
      <c r="A53" s="19" t="s">
        <v>99</v>
      </c>
      <c r="B53" s="15" t="s">
        <v>81</v>
      </c>
      <c r="C53" s="16">
        <f>SUM(D53:O53)</f>
        <v>7345.532660000001</v>
      </c>
      <c r="D53" s="35">
        <v>388.30740999999995</v>
      </c>
      <c r="E53" s="35">
        <v>549.923</v>
      </c>
      <c r="F53" s="35">
        <v>470.64354</v>
      </c>
      <c r="G53" s="35">
        <v>532.87333</v>
      </c>
      <c r="H53" s="35">
        <v>713.64122</v>
      </c>
      <c r="I53" s="35">
        <v>908.9105500000001</v>
      </c>
      <c r="J53" s="35">
        <v>848.12926</v>
      </c>
      <c r="K53" s="35">
        <v>795.98635</v>
      </c>
      <c r="L53" s="35">
        <v>749.7739799999999</v>
      </c>
      <c r="M53" s="35">
        <v>456.59006</v>
      </c>
      <c r="N53" s="35">
        <v>536.02347</v>
      </c>
      <c r="O53" s="16">
        <v>394.73049</v>
      </c>
    </row>
    <row r="54" spans="1:15" ht="12.75">
      <c r="A54" s="19"/>
      <c r="B54" s="15"/>
      <c r="C54" s="1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6"/>
    </row>
    <row r="55" spans="1:15" ht="12.75">
      <c r="A55" s="17"/>
      <c r="B55" s="18" t="s">
        <v>82</v>
      </c>
      <c r="C55" s="13">
        <f>SUM(D55:O55)</f>
        <v>698780.2865</v>
      </c>
      <c r="D55" s="37">
        <f aca="true" t="shared" si="13" ref="D55:O55">SUM(D56:D61)</f>
        <v>63037.71822</v>
      </c>
      <c r="E55" s="37">
        <f t="shared" si="13"/>
        <v>52645.242020000005</v>
      </c>
      <c r="F55" s="37">
        <f t="shared" si="13"/>
        <v>53833.43401</v>
      </c>
      <c r="G55" s="37">
        <f t="shared" si="13"/>
        <v>44770.71068</v>
      </c>
      <c r="H55" s="37">
        <f t="shared" si="13"/>
        <v>65679.51882</v>
      </c>
      <c r="I55" s="37">
        <f t="shared" si="13"/>
        <v>59948.838220000005</v>
      </c>
      <c r="J55" s="37">
        <f t="shared" si="13"/>
        <v>55283.81476000001</v>
      </c>
      <c r="K55" s="37">
        <f t="shared" si="13"/>
        <v>60196.829999999994</v>
      </c>
      <c r="L55" s="37">
        <f t="shared" si="13"/>
        <v>53806.54585</v>
      </c>
      <c r="M55" s="37">
        <f t="shared" si="13"/>
        <v>61522.47527</v>
      </c>
      <c r="N55" s="37">
        <f t="shared" si="13"/>
        <v>71965.21143</v>
      </c>
      <c r="O55" s="37">
        <f t="shared" si="13"/>
        <v>56089.94722</v>
      </c>
    </row>
    <row r="56" spans="1:15" ht="12.75">
      <c r="A56" s="19" t="s">
        <v>24</v>
      </c>
      <c r="B56" s="15" t="s">
        <v>83</v>
      </c>
      <c r="C56" s="16">
        <f aca="true" t="shared" si="14" ref="C56:C61">SUM(D56:O56)</f>
        <v>143242.98839</v>
      </c>
      <c r="D56" s="35">
        <v>10063.9118</v>
      </c>
      <c r="E56" s="35">
        <v>9066.91102</v>
      </c>
      <c r="F56" s="35">
        <v>13018.3505</v>
      </c>
      <c r="G56" s="35">
        <v>7922.400769999999</v>
      </c>
      <c r="H56" s="35">
        <v>12613.0344</v>
      </c>
      <c r="I56" s="35">
        <v>13840.2487</v>
      </c>
      <c r="J56" s="35">
        <v>10147.9272</v>
      </c>
      <c r="K56" s="35">
        <v>15916.400099999999</v>
      </c>
      <c r="L56" s="35">
        <v>10648.714800000002</v>
      </c>
      <c r="M56" s="35">
        <v>15561.768</v>
      </c>
      <c r="N56" s="35">
        <v>13317.1218</v>
      </c>
      <c r="O56" s="16">
        <v>11126.1993</v>
      </c>
    </row>
    <row r="57" spans="1:15" ht="12.75">
      <c r="A57" s="19" t="s">
        <v>25</v>
      </c>
      <c r="B57" s="15" t="s">
        <v>84</v>
      </c>
      <c r="C57" s="16">
        <f t="shared" si="14"/>
        <v>30242.492000000002</v>
      </c>
      <c r="D57" s="35">
        <v>2527.35084</v>
      </c>
      <c r="E57" s="35">
        <v>1919.74818</v>
      </c>
      <c r="F57" s="35">
        <v>2450.26367</v>
      </c>
      <c r="G57" s="35">
        <v>2561.3387599999996</v>
      </c>
      <c r="H57" s="35">
        <v>2906.1739500000003</v>
      </c>
      <c r="I57" s="35">
        <v>3260.47703</v>
      </c>
      <c r="J57" s="35">
        <v>2165.4847999999997</v>
      </c>
      <c r="K57" s="35">
        <v>2921.67095</v>
      </c>
      <c r="L57" s="35">
        <v>2450.16068</v>
      </c>
      <c r="M57" s="35">
        <v>2828.2547000000004</v>
      </c>
      <c r="N57" s="35">
        <v>2217.49127</v>
      </c>
      <c r="O57" s="16">
        <v>2034.07717</v>
      </c>
    </row>
    <row r="58" spans="1:15" ht="12.75">
      <c r="A58" s="19" t="s">
        <v>26</v>
      </c>
      <c r="B58" s="15" t="s">
        <v>85</v>
      </c>
      <c r="C58" s="16">
        <f t="shared" si="14"/>
        <v>227555.1684</v>
      </c>
      <c r="D58" s="35">
        <v>16442.1804</v>
      </c>
      <c r="E58" s="35">
        <v>20309.942600000002</v>
      </c>
      <c r="F58" s="35">
        <v>17184.3083</v>
      </c>
      <c r="G58" s="35">
        <v>16702.8084</v>
      </c>
      <c r="H58" s="35">
        <v>20362.5107</v>
      </c>
      <c r="I58" s="35">
        <v>18713.5572</v>
      </c>
      <c r="J58" s="35">
        <v>17161.894800000002</v>
      </c>
      <c r="K58" s="35">
        <v>18695.669</v>
      </c>
      <c r="L58" s="35">
        <v>18950.4977</v>
      </c>
      <c r="M58" s="35">
        <v>19119.0501</v>
      </c>
      <c r="N58" s="35">
        <v>21714.110699999997</v>
      </c>
      <c r="O58" s="16">
        <v>22198.6385</v>
      </c>
    </row>
    <row r="59" spans="1:15" ht="12.75">
      <c r="A59" s="19" t="s">
        <v>27</v>
      </c>
      <c r="B59" s="15" t="s">
        <v>86</v>
      </c>
      <c r="C59" s="16">
        <f t="shared" si="14"/>
        <v>32327.520869999997</v>
      </c>
      <c r="D59" s="35">
        <v>3214.27948</v>
      </c>
      <c r="E59" s="35">
        <v>1936.9365</v>
      </c>
      <c r="F59" s="35">
        <v>2251.63913</v>
      </c>
      <c r="G59" s="35">
        <v>2441.72289</v>
      </c>
      <c r="H59" s="35">
        <v>2793.73777</v>
      </c>
      <c r="I59" s="35">
        <v>4069.39766</v>
      </c>
      <c r="J59" s="35">
        <v>3684.26446</v>
      </c>
      <c r="K59" s="35">
        <v>2129.65003</v>
      </c>
      <c r="L59" s="35">
        <v>1977.37764</v>
      </c>
      <c r="M59" s="35">
        <v>2568.7787000000003</v>
      </c>
      <c r="N59" s="35">
        <v>2477.26416</v>
      </c>
      <c r="O59" s="16">
        <v>2782.47245</v>
      </c>
    </row>
    <row r="60" spans="1:15" ht="12.75">
      <c r="A60" s="19" t="s">
        <v>28</v>
      </c>
      <c r="B60" s="15" t="s">
        <v>87</v>
      </c>
      <c r="C60" s="16">
        <f t="shared" si="14"/>
        <v>103003.88374000002</v>
      </c>
      <c r="D60" s="35">
        <v>18333.7082</v>
      </c>
      <c r="E60" s="35">
        <v>5319.740019999999</v>
      </c>
      <c r="F60" s="35">
        <v>6855.71671</v>
      </c>
      <c r="G60" s="35">
        <v>3434.7047599999996</v>
      </c>
      <c r="H60" s="35">
        <v>11729.6085</v>
      </c>
      <c r="I60" s="35">
        <v>4159.56133</v>
      </c>
      <c r="J60" s="35">
        <v>8161.1146</v>
      </c>
      <c r="K60" s="35">
        <v>7950.54502</v>
      </c>
      <c r="L60" s="35">
        <v>7242.0775300000005</v>
      </c>
      <c r="M60" s="35">
        <v>7619.77727</v>
      </c>
      <c r="N60" s="35">
        <v>17058.1495</v>
      </c>
      <c r="O60" s="16">
        <v>5139.1803</v>
      </c>
    </row>
    <row r="61" spans="1:15" ht="12.75">
      <c r="A61" s="19" t="s">
        <v>29</v>
      </c>
      <c r="B61" s="15" t="s">
        <v>101</v>
      </c>
      <c r="C61" s="16">
        <f t="shared" si="14"/>
        <v>162408.2331</v>
      </c>
      <c r="D61" s="35">
        <v>12456.2875</v>
      </c>
      <c r="E61" s="35">
        <v>14091.963699999998</v>
      </c>
      <c r="F61" s="35">
        <v>12073.1557</v>
      </c>
      <c r="G61" s="35">
        <v>11707.7351</v>
      </c>
      <c r="H61" s="35">
        <v>15274.4535</v>
      </c>
      <c r="I61" s="35">
        <v>15905.596300000001</v>
      </c>
      <c r="J61" s="35">
        <v>13963.1289</v>
      </c>
      <c r="K61" s="35">
        <v>12582.894900000001</v>
      </c>
      <c r="L61" s="35">
        <v>12537.7175</v>
      </c>
      <c r="M61" s="35">
        <v>13824.8465</v>
      </c>
      <c r="N61" s="35">
        <v>15181.074</v>
      </c>
      <c r="O61" s="16">
        <v>12809.3795</v>
      </c>
    </row>
    <row r="62" spans="1:15" ht="12.75">
      <c r="A62" s="19"/>
      <c r="B62" s="15"/>
      <c r="C62" s="1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6"/>
    </row>
    <row r="63" spans="1:15" ht="12.75">
      <c r="A63" s="17"/>
      <c r="B63" s="18" t="s">
        <v>88</v>
      </c>
      <c r="C63" s="13">
        <f>SUM(D63:O63)</f>
        <v>505358.98354999995</v>
      </c>
      <c r="D63" s="37">
        <f aca="true" t="shared" si="15" ref="D63:J63">SUM(D64:D65)</f>
        <v>35014.07901</v>
      </c>
      <c r="E63" s="37">
        <f t="shared" si="15"/>
        <v>39924.44743</v>
      </c>
      <c r="F63" s="37">
        <f t="shared" si="15"/>
        <v>47405.334</v>
      </c>
      <c r="G63" s="37">
        <f t="shared" si="15"/>
        <v>31704.24009</v>
      </c>
      <c r="H63" s="37">
        <f t="shared" si="15"/>
        <v>40403.355599999995</v>
      </c>
      <c r="I63" s="37">
        <f t="shared" si="15"/>
        <v>43885.725300000006</v>
      </c>
      <c r="J63" s="37">
        <f t="shared" si="15"/>
        <v>39916.38045</v>
      </c>
      <c r="K63" s="37">
        <f>SUM(K64:K65)</f>
        <v>41371.37015</v>
      </c>
      <c r="L63" s="37">
        <f>SUM(L64:L65)</f>
        <v>38867.75505</v>
      </c>
      <c r="M63" s="37">
        <f>SUM(M64:M65)</f>
        <v>46490.95903</v>
      </c>
      <c r="N63" s="37">
        <f>SUM(N64:N65)</f>
        <v>59283.9556</v>
      </c>
      <c r="O63" s="37">
        <f>SUM(O64:O65)</f>
        <v>41091.38184</v>
      </c>
    </row>
    <row r="64" spans="1:15" ht="12.75">
      <c r="A64" s="19" t="s">
        <v>30</v>
      </c>
      <c r="B64" s="15" t="s">
        <v>89</v>
      </c>
      <c r="C64" s="16">
        <f>SUM(D64:O64)</f>
        <v>391619.0284</v>
      </c>
      <c r="D64" s="35">
        <v>25560.6589</v>
      </c>
      <c r="E64" s="35">
        <v>31529.5253</v>
      </c>
      <c r="F64" s="35">
        <v>36952.7034</v>
      </c>
      <c r="G64" s="35">
        <v>23290.1503</v>
      </c>
      <c r="H64" s="35">
        <v>30131.4424</v>
      </c>
      <c r="I64" s="35">
        <v>33452.256</v>
      </c>
      <c r="J64" s="35">
        <v>31179.7754</v>
      </c>
      <c r="K64" s="35">
        <v>31441.6937</v>
      </c>
      <c r="L64" s="35">
        <v>30116.4092</v>
      </c>
      <c r="M64" s="35">
        <v>36990.3546</v>
      </c>
      <c r="N64" s="35">
        <v>48142.5231</v>
      </c>
      <c r="O64" s="16">
        <v>32831.536100000005</v>
      </c>
    </row>
    <row r="65" spans="1:15" ht="12.75">
      <c r="A65" s="19" t="s">
        <v>31</v>
      </c>
      <c r="B65" s="15" t="s">
        <v>90</v>
      </c>
      <c r="C65" s="16">
        <f>SUM(D65:O65)</f>
        <v>113739.95514999998</v>
      </c>
      <c r="D65" s="35">
        <v>9453.42011</v>
      </c>
      <c r="E65" s="35">
        <v>8394.92213</v>
      </c>
      <c r="F65" s="35">
        <v>10452.6306</v>
      </c>
      <c r="G65" s="35">
        <v>8414.08979</v>
      </c>
      <c r="H65" s="35">
        <v>10271.913199999999</v>
      </c>
      <c r="I65" s="35">
        <v>10433.4693</v>
      </c>
      <c r="J65" s="35">
        <v>8736.60505</v>
      </c>
      <c r="K65" s="35">
        <v>9929.676449999999</v>
      </c>
      <c r="L65" s="35">
        <v>8751.34585</v>
      </c>
      <c r="M65" s="35">
        <v>9500.60443</v>
      </c>
      <c r="N65" s="35">
        <v>11141.4325</v>
      </c>
      <c r="O65" s="16">
        <v>8259.84574</v>
      </c>
    </row>
    <row r="66" spans="1:15" ht="12.75">
      <c r="A66" s="19"/>
      <c r="B66" s="15"/>
      <c r="C66" s="1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0"/>
    </row>
    <row r="67" spans="1:15" ht="15">
      <c r="A67" s="9" t="s">
        <v>32</v>
      </c>
      <c r="B67" s="6" t="s">
        <v>91</v>
      </c>
      <c r="C67" s="5">
        <f>SUM(D67:O67)</f>
        <v>11864.681229999998</v>
      </c>
      <c r="D67" s="36">
        <v>891.63905</v>
      </c>
      <c r="E67" s="36">
        <v>727.24067</v>
      </c>
      <c r="F67" s="36">
        <v>789.96104</v>
      </c>
      <c r="G67" s="36">
        <v>1393.84871</v>
      </c>
      <c r="H67" s="36">
        <v>1494.91504</v>
      </c>
      <c r="I67" s="36">
        <v>2651.0058</v>
      </c>
      <c r="J67" s="36">
        <v>713.0448100000001</v>
      </c>
      <c r="K67" s="36">
        <v>715.07886</v>
      </c>
      <c r="L67" s="36">
        <v>670.71992</v>
      </c>
      <c r="M67" s="36">
        <v>588.79913</v>
      </c>
      <c r="N67" s="36">
        <v>791.21248</v>
      </c>
      <c r="O67" s="5">
        <v>437.21572</v>
      </c>
    </row>
    <row r="68" spans="1:15" ht="1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2.75">
      <c r="A69" s="24" t="s">
        <v>98</v>
      </c>
      <c r="B69" s="2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</sheetData>
  <sheetProtection/>
  <mergeCells count="2">
    <mergeCell ref="A3:B4"/>
    <mergeCell ref="C3:O3"/>
  </mergeCells>
  <printOptions horizontalCentered="1" verticalCentered="1"/>
  <pageMargins left="0.1968503937007874" right="0.1968503937007874" top="0.3937007874015748" bottom="0.1968503937007874" header="0.1968503937007874" footer="0.15748031496062992"/>
  <pageSetup horizontalDpi="600" verticalDpi="600" orientation="landscape" scale="48" r:id="rId1"/>
  <ignoredErrors>
    <ignoredError sqref="A11:A25 A31:A46 A51:A65 A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González López, Maythe de los Ángeles</cp:lastModifiedBy>
  <cp:lastPrinted>2018-02-07T23:21:39Z</cp:lastPrinted>
  <dcterms:created xsi:type="dcterms:W3CDTF">2003-10-02T14:32:46Z</dcterms:created>
  <dcterms:modified xsi:type="dcterms:W3CDTF">2018-02-07T23:21:51Z</dcterms:modified>
  <cp:category/>
  <cp:version/>
  <cp:contentType/>
  <cp:contentStatus/>
</cp:coreProperties>
</file>