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70" windowWidth="11145" windowHeight="6270" activeTab="0"/>
  </bookViews>
  <sheets>
    <sheet name="2024" sheetId="1" r:id="rId1"/>
  </sheets>
  <externalReferences>
    <externalReference r:id="rId4"/>
  </externalReferences>
  <definedNames>
    <definedName name="_xlnm.Print_Area" localSheetId="0">'2024'!$A$1:$O$69</definedName>
    <definedName name="d305.">'[1]mm2000dga'!#REF!</definedName>
    <definedName name="_xlnm.Print_Titles" localSheetId="0">'2024'!$1:$5</definedName>
  </definedNames>
  <calcPr fullCalcOnLoad="1"/>
</workbook>
</file>

<file path=xl/sharedStrings.xml><?xml version="1.0" encoding="utf-8"?>
<sst xmlns="http://schemas.openxmlformats.org/spreadsheetml/2006/main" count="105" uniqueCount="105">
  <si>
    <t>C  U  O  D  E</t>
  </si>
  <si>
    <t>11</t>
  </si>
  <si>
    <t>12</t>
  </si>
  <si>
    <t>13</t>
  </si>
  <si>
    <t>19</t>
  </si>
  <si>
    <t>21</t>
  </si>
  <si>
    <t>22</t>
  </si>
  <si>
    <t>29</t>
  </si>
  <si>
    <t>31</t>
  </si>
  <si>
    <t>32</t>
  </si>
  <si>
    <t>33</t>
  </si>
  <si>
    <t>34</t>
  </si>
  <si>
    <t>41</t>
  </si>
  <si>
    <t>42</t>
  </si>
  <si>
    <t>43</t>
  </si>
  <si>
    <t>51</t>
  </si>
  <si>
    <t>52</t>
  </si>
  <si>
    <t>53</t>
  </si>
  <si>
    <t>54</t>
  </si>
  <si>
    <t>55</t>
  </si>
  <si>
    <t>59</t>
  </si>
  <si>
    <t>61</t>
  </si>
  <si>
    <t>71</t>
  </si>
  <si>
    <t>73</t>
  </si>
  <si>
    <t>81</t>
  </si>
  <si>
    <t>82</t>
  </si>
  <si>
    <t>83</t>
  </si>
  <si>
    <t>84</t>
  </si>
  <si>
    <t>85</t>
  </si>
  <si>
    <t>86</t>
  </si>
  <si>
    <t>91</t>
  </si>
  <si>
    <t>92</t>
  </si>
  <si>
    <t>00</t>
  </si>
  <si>
    <t>T O T A L    G E N E R A L  CIF</t>
  </si>
  <si>
    <t>A.</t>
  </si>
  <si>
    <t>B.</t>
  </si>
  <si>
    <t>C.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</si>
  <si>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</si>
  <si>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</si>
  <si>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</si>
  <si>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</si>
  <si>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</si>
  <si>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</si>
  <si>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</si>
  <si>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</si>
  <si>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</si>
  <si>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(miles de dólares)</t>
  </si>
  <si>
    <t>Importaciones CIF por uso o destino económicos (CUODE)</t>
  </si>
  <si>
    <t>Bienes de consumo</t>
  </si>
  <si>
    <t>Bienes de consumo no duradero</t>
  </si>
  <si>
    <t>Productos alimenticios</t>
  </si>
  <si>
    <t>Vestuario  y calzado</t>
  </si>
  <si>
    <t>Otros bienes de consumo no duradero</t>
  </si>
  <si>
    <t>Medicinas y productos farmacéuticos</t>
  </si>
  <si>
    <t>Bienes de consumo duradero</t>
  </si>
  <si>
    <t>Artículos para uso domésticos</t>
  </si>
  <si>
    <t>Llantas y neumáticos</t>
  </si>
  <si>
    <t>Otros bienes de consumo duradero</t>
  </si>
  <si>
    <t>Petróleo, combustibles y lubricantes</t>
  </si>
  <si>
    <t>Petróleo crudo</t>
  </si>
  <si>
    <t>Combustibles</t>
  </si>
  <si>
    <t>Lubricantes</t>
  </si>
  <si>
    <t>Bienes intermedios</t>
  </si>
  <si>
    <t>Materias primas y productos intermedios</t>
  </si>
  <si>
    <t>para uso agropecuarios</t>
  </si>
  <si>
    <t>Fertilizantes y agroquímicos</t>
  </si>
  <si>
    <t>Productos de uso veterinario</t>
  </si>
  <si>
    <t>Otras materias primas agrícolas</t>
  </si>
  <si>
    <t xml:space="preserve">Materias primas y productos intermedios </t>
  </si>
  <si>
    <t>para la industria</t>
  </si>
  <si>
    <t>Industrias alimenticias, bebida y tabaco</t>
  </si>
  <si>
    <t>Industria textil y de cuero</t>
  </si>
  <si>
    <t>Fabric. de sustancias químicas y farmacéutico</t>
  </si>
  <si>
    <t>Industria minera y metálica básica</t>
  </si>
  <si>
    <t>Industrias manufactureras diversas</t>
  </si>
  <si>
    <t>Materiales de construcción</t>
  </si>
  <si>
    <t>De origen no metálico y mineral</t>
  </si>
  <si>
    <t>De origen metálico</t>
  </si>
  <si>
    <t>Bienes de capital</t>
  </si>
  <si>
    <t>Animales para la reproducción</t>
  </si>
  <si>
    <t>Máquinas y herramientas agrícolas</t>
  </si>
  <si>
    <t>Repuestos, partes y acces. de maquinaria agrícola</t>
  </si>
  <si>
    <t>Bienes de capital p/la industria</t>
  </si>
  <si>
    <t>Máquinas y aparatos de ofic. servicio y científica</t>
  </si>
  <si>
    <t>Herramientas y máquinas-herramientas</t>
  </si>
  <si>
    <t>Maquinaria industrial</t>
  </si>
  <si>
    <t>Equipo fijo para la industria</t>
  </si>
  <si>
    <t>Equipo para telecomunicaciones</t>
  </si>
  <si>
    <t>Bienes de capital p/el transporte</t>
  </si>
  <si>
    <t>Equipo de transporte</t>
  </si>
  <si>
    <t>Partes, acces. y repuestos de equipo de transporte</t>
  </si>
  <si>
    <t>Diversos</t>
  </si>
  <si>
    <t>Bienes de capital p/uso agropecuario</t>
  </si>
  <si>
    <t>D.</t>
  </si>
  <si>
    <t>Sep</t>
  </si>
  <si>
    <t>Oct</t>
  </si>
  <si>
    <t>Nov</t>
  </si>
  <si>
    <t>Dic</t>
  </si>
  <si>
    <t>74</t>
  </si>
  <si>
    <t>Energía eléctrica</t>
  </si>
  <si>
    <t>Partes, acces. y repuestos d/maquinaria industrial</t>
  </si>
  <si>
    <t>Industria de la madera, papel y conexos</t>
  </si>
  <si>
    <t xml:space="preserve"> </t>
  </si>
  <si>
    <r>
      <t xml:space="preserve">Fuente: DGA, MEM  </t>
    </r>
    <r>
      <rPr>
        <b/>
        <sz val="9"/>
        <rFont val="Verdana"/>
        <family val="2"/>
      </rPr>
      <t>1/: preliminar</t>
    </r>
  </si>
  <si>
    <t>2 0 2 4  1/</t>
  </si>
</sst>
</file>

<file path=xl/styles.xml><?xml version="1.0" encoding="utf-8"?>
<styleSheet xmlns="http://schemas.openxmlformats.org/spreadsheetml/2006/main">
  <numFmts count="3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"/>
    <numFmt numFmtId="183" formatCode="_ * #,##0.0_ ;_ * \-#,##0.0_ ;_ * &quot;-&quot;??_ ;_ @_ "/>
    <numFmt numFmtId="184" formatCode="0_)"/>
    <numFmt numFmtId="185" formatCode="_-* #,##0.00\ [$€]_-;\-* #,##0.00\ [$€]_-;_-* &quot;-&quot;??\ [$€]_-;_-@_-"/>
    <numFmt numFmtId="186" formatCode="_ * #,##0_ ;_ * \-#,##0_ ;_ * &quot;-&quot;??_ ;_ @_ "/>
    <numFmt numFmtId="187" formatCode="_(* #,##0.0_);_(* \(#,##0.0\);_(* &quot;-&quot;?_);_(@_)"/>
    <numFmt numFmtId="188" formatCode="_-* #,##0.00\ _P_t_s_-;\-* #,##0.00\ _P_t_s_-;_-* &quot;-&quot;??\ _P_t_s_-;_-@_-"/>
    <numFmt numFmtId="189" formatCode="_(* #,##0.0_);_(* \(#,##0.0\);_(* &quot;-&quot;??_);_(@_)"/>
    <numFmt numFmtId="190" formatCode="#,##0.0_);[Blue]\(#,##0.0\)"/>
    <numFmt numFmtId="191" formatCode="_-* #,##0.0\ _P_t_s_-;\-* #,##0.0\ _P_t_s_-;_-* &quot;-&quot;??\ _P_t_s_-;_-@_-"/>
    <numFmt numFmtId="192" formatCode="_-* #,##0\ _P_t_s_-;\-* #,##0\ _P_t_s_-;_-* &quot;-&quot;??\ _P_t_s_-;_-@_-"/>
    <numFmt numFmtId="193" formatCode="_-* #,##0.0_-;\-* #,##0.0_-;_-* &quot;-&quot;?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0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183" fontId="4" fillId="0" borderId="0" xfId="5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83" fontId="7" fillId="33" borderId="10" xfId="50" applyNumberFormat="1" applyFont="1" applyFill="1" applyBorder="1" applyAlignment="1" applyProtection="1">
      <alignment horizontal="center" vertical="center"/>
      <protection/>
    </xf>
    <xf numFmtId="183" fontId="7" fillId="33" borderId="0" xfId="5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49" fontId="9" fillId="33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83" fontId="7" fillId="34" borderId="0" xfId="50" applyNumberFormat="1" applyFont="1" applyFill="1" applyBorder="1" applyAlignment="1" applyProtection="1">
      <alignment/>
      <protection/>
    </xf>
    <xf numFmtId="49" fontId="8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183" fontId="8" fillId="34" borderId="0" xfId="50" applyNumberFormat="1" applyFont="1" applyFill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49" fontId="8" fillId="34" borderId="0" xfId="0" applyNumberFormat="1" applyFont="1" applyFill="1" applyBorder="1" applyAlignment="1" applyProtection="1">
      <alignment horizontal="center"/>
      <protection/>
    </xf>
    <xf numFmtId="183" fontId="4" fillId="34" borderId="0" xfId="50" applyNumberFormat="1" applyFont="1" applyFill="1" applyBorder="1" applyAlignment="1">
      <alignment/>
    </xf>
    <xf numFmtId="49" fontId="9" fillId="34" borderId="10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/>
      <protection/>
    </xf>
    <xf numFmtId="183" fontId="4" fillId="34" borderId="10" xfId="5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49" fontId="11" fillId="34" borderId="0" xfId="0" applyNumberFormat="1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183" fontId="12" fillId="34" borderId="0" xfId="5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83" fontId="7" fillId="33" borderId="0" xfId="5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183" fontId="8" fillId="34" borderId="0" xfId="52" applyNumberFormat="1" applyFont="1" applyFill="1" applyBorder="1" applyAlignment="1" applyProtection="1">
      <alignment/>
      <protection/>
    </xf>
    <xf numFmtId="183" fontId="7" fillId="35" borderId="0" xfId="52" applyNumberFormat="1" applyFont="1" applyFill="1" applyBorder="1" applyAlignment="1" applyProtection="1">
      <alignment/>
      <protection/>
    </xf>
    <xf numFmtId="183" fontId="7" fillId="34" borderId="0" xfId="52" applyNumberFormat="1" applyFont="1" applyFill="1" applyBorder="1" applyAlignment="1" applyProtection="1">
      <alignment/>
      <protection/>
    </xf>
    <xf numFmtId="183" fontId="4" fillId="34" borderId="0" xfId="52" applyNumberFormat="1" applyFont="1" applyFill="1" applyBorder="1" applyAlignment="1">
      <alignment/>
    </xf>
    <xf numFmtId="183" fontId="50" fillId="34" borderId="0" xfId="50" applyNumberFormat="1" applyFont="1" applyFill="1" applyBorder="1" applyAlignment="1" applyProtection="1">
      <alignment/>
      <protection/>
    </xf>
    <xf numFmtId="193" fontId="4" fillId="0" borderId="0" xfId="0" applyNumberFormat="1" applyFont="1" applyAlignment="1">
      <alignment/>
    </xf>
    <xf numFmtId="193" fontId="4" fillId="0" borderId="0" xfId="0" applyNumberFormat="1" applyFont="1" applyAlignment="1">
      <alignment vertical="center"/>
    </xf>
    <xf numFmtId="183" fontId="13" fillId="0" borderId="0" xfId="50" applyNumberFormat="1" applyFont="1" applyFill="1" applyBorder="1" applyAlignment="1">
      <alignment/>
    </xf>
    <xf numFmtId="0" fontId="6" fillId="33" borderId="11" xfId="0" applyFont="1" applyFill="1" applyBorder="1" applyAlignment="1" applyProtection="1" quotePrefix="1">
      <alignment horizontal="center" vertical="center" wrapText="1"/>
      <protection/>
    </xf>
    <xf numFmtId="0" fontId="6" fillId="33" borderId="10" xfId="0" applyFont="1" applyFill="1" applyBorder="1" applyAlignment="1" applyProtection="1" quotePrefix="1">
      <alignment horizontal="center" vertical="center" wrapText="1"/>
      <protection/>
    </xf>
    <xf numFmtId="183" fontId="6" fillId="33" borderId="12" xfId="50" applyNumberFormat="1" applyFont="1" applyFill="1" applyBorder="1" applyAlignment="1" quotePrefix="1">
      <alignment horizontal="center"/>
    </xf>
    <xf numFmtId="183" fontId="6" fillId="33" borderId="12" xfId="5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4 2" xfId="52"/>
    <cellStyle name="Currency" xfId="53"/>
    <cellStyle name="Currency [0]" xfId="54"/>
    <cellStyle name="Neutral" xfId="55"/>
    <cellStyle name="No-definido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landon\BCN-Trabajo\Aduana\Import\CE2005\Ene-May\MM%20ENEMAY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m2000dga"/>
      <sheetName val="resumen2000"/>
      <sheetName val="Res2000trim"/>
      <sheetName val="mm2001dga"/>
      <sheetName val="resumen2001"/>
      <sheetName val="mm2002dga"/>
      <sheetName val="resumen2002"/>
      <sheetName val="trim2002"/>
      <sheetName val="mm2003dga"/>
      <sheetName val="mmresumen03"/>
      <sheetName val="mmtrim03"/>
      <sheetName val="mm2004dga"/>
      <sheetName val="mmresumen04"/>
      <sheetName val="mmtrim04"/>
      <sheetName val="mm2005dga "/>
      <sheetName val="mmresumen05"/>
      <sheetName val="mmtrim05"/>
      <sheetName val="comparativo"/>
      <sheetName val="Boletin Mens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70" zoomScaleNormal="70" zoomScaleSheetLayoutView="80" zoomScalePageLayoutView="0" workbookViewId="0" topLeftCell="A1">
      <selection activeCell="R8" sqref="R8"/>
    </sheetView>
  </sheetViews>
  <sheetFormatPr defaultColWidth="11.57421875" defaultRowHeight="12.75"/>
  <cols>
    <col min="1" max="1" width="7.57421875" style="10" customWidth="1"/>
    <col min="2" max="2" width="58.140625" style="3" customWidth="1"/>
    <col min="3" max="3" width="16.00390625" style="1" customWidth="1"/>
    <col min="4" max="4" width="18.7109375" style="1" customWidth="1"/>
    <col min="5" max="5" width="19.7109375" style="1" customWidth="1"/>
    <col min="6" max="8" width="21.57421875" style="1" hidden="1" customWidth="1"/>
    <col min="9" max="9" width="19.28125" style="1" hidden="1" customWidth="1"/>
    <col min="10" max="10" width="19.7109375" style="1" hidden="1" customWidth="1"/>
    <col min="11" max="11" width="21.421875" style="1" hidden="1" customWidth="1"/>
    <col min="12" max="12" width="19.8515625" style="1" hidden="1" customWidth="1"/>
    <col min="13" max="13" width="19.7109375" style="1" hidden="1" customWidth="1"/>
    <col min="14" max="14" width="20.140625" style="1" hidden="1" customWidth="1"/>
    <col min="15" max="15" width="20.57421875" style="1" hidden="1" customWidth="1"/>
    <col min="16" max="16" width="7.8515625" style="2" customWidth="1"/>
    <col min="17" max="16384" width="11.57421875" style="2" customWidth="1"/>
  </cols>
  <sheetData>
    <row r="1" spans="1:16" s="8" customFormat="1" ht="18">
      <c r="A1" s="26" t="s">
        <v>47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 t="s">
        <v>102</v>
      </c>
      <c r="O1" s="28"/>
      <c r="P1" s="28"/>
    </row>
    <row r="2" spans="1:16" s="8" customFormat="1" ht="18">
      <c r="A2" s="29" t="s">
        <v>46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">
      <c r="A3" s="43" t="s">
        <v>0</v>
      </c>
      <c r="B3" s="43"/>
      <c r="C3" s="45" t="s">
        <v>104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28"/>
    </row>
    <row r="4" spans="1:19" ht="18">
      <c r="A4" s="44"/>
      <c r="B4" s="44"/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94</v>
      </c>
      <c r="M4" s="4" t="s">
        <v>95</v>
      </c>
      <c r="N4" s="4" t="s">
        <v>96</v>
      </c>
      <c r="O4" s="4" t="s">
        <v>97</v>
      </c>
      <c r="P4" s="28"/>
      <c r="R4" s="40"/>
      <c r="S4" s="40"/>
    </row>
    <row r="5" spans="1:16" ht="18">
      <c r="A5" s="11"/>
      <c r="B5" s="12"/>
      <c r="C5" s="13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28"/>
    </row>
    <row r="6" spans="1:19" s="34" customFormat="1" ht="19.5" customHeight="1">
      <c r="A6" s="31"/>
      <c r="B6" s="32" t="s">
        <v>33</v>
      </c>
      <c r="C6" s="33">
        <v>1243050.05958</v>
      </c>
      <c r="D6" s="33">
        <v>610250.30636</v>
      </c>
      <c r="E6" s="33">
        <v>632799.7532200001</v>
      </c>
      <c r="F6" s="33">
        <f>+F8+F21+F27+F48+F67</f>
        <v>0</v>
      </c>
      <c r="G6" s="33">
        <f aca="true" t="shared" si="0" ref="G6:O6">+G8+G21+G27+G48+G67</f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33">
        <f t="shared" si="0"/>
        <v>0</v>
      </c>
      <c r="O6" s="33">
        <f t="shared" si="0"/>
        <v>0</v>
      </c>
      <c r="P6" s="28"/>
      <c r="Q6" s="2"/>
      <c r="S6" s="41"/>
    </row>
    <row r="7" spans="1:19" ht="18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8"/>
      <c r="S7" s="41"/>
    </row>
    <row r="8" spans="1:19" ht="18">
      <c r="A8" s="9" t="s">
        <v>34</v>
      </c>
      <c r="B8" s="6" t="s">
        <v>48</v>
      </c>
      <c r="C8" s="5">
        <v>416299.47242</v>
      </c>
      <c r="D8" s="36">
        <v>208094.85727</v>
      </c>
      <c r="E8" s="36">
        <v>208204.61515</v>
      </c>
      <c r="F8" s="36">
        <f aca="true" t="shared" si="1" ref="F8:O8">+F10+F16</f>
        <v>0</v>
      </c>
      <c r="G8" s="36">
        <f t="shared" si="1"/>
        <v>0</v>
      </c>
      <c r="H8" s="36">
        <f t="shared" si="1"/>
        <v>0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6">
        <f t="shared" si="1"/>
        <v>0</v>
      </c>
      <c r="N8" s="36">
        <f t="shared" si="1"/>
        <v>0</v>
      </c>
      <c r="O8" s="36">
        <f t="shared" si="1"/>
        <v>0</v>
      </c>
      <c r="P8" s="28"/>
      <c r="S8" s="41"/>
    </row>
    <row r="9" spans="1:19" ht="18">
      <c r="A9" s="14"/>
      <c r="B9" s="15"/>
      <c r="C9" s="1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6"/>
      <c r="P9" s="28"/>
      <c r="S9" s="41"/>
    </row>
    <row r="10" spans="1:19" ht="18">
      <c r="A10" s="17"/>
      <c r="B10" s="18" t="s">
        <v>49</v>
      </c>
      <c r="C10" s="13">
        <v>341798.3886</v>
      </c>
      <c r="D10" s="37">
        <v>166654.9584</v>
      </c>
      <c r="E10" s="37">
        <v>175143.4302</v>
      </c>
      <c r="F10" s="37">
        <f aca="true" t="shared" si="2" ref="F10:O10">SUM(F11:F14)</f>
        <v>0</v>
      </c>
      <c r="G10" s="37">
        <f t="shared" si="2"/>
        <v>0</v>
      </c>
      <c r="H10" s="37">
        <f t="shared" si="2"/>
        <v>0</v>
      </c>
      <c r="I10" s="37">
        <f t="shared" si="2"/>
        <v>0</v>
      </c>
      <c r="J10" s="37">
        <f t="shared" si="2"/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28"/>
      <c r="S10" s="41"/>
    </row>
    <row r="11" spans="1:19" ht="18">
      <c r="A11" s="19" t="s">
        <v>1</v>
      </c>
      <c r="B11" s="15" t="s">
        <v>50</v>
      </c>
      <c r="C11" s="16">
        <v>126788.3198</v>
      </c>
      <c r="D11" s="35">
        <v>65227.6512</v>
      </c>
      <c r="E11" s="35">
        <v>61560.668600000005</v>
      </c>
      <c r="F11" s="35"/>
      <c r="G11" s="35"/>
      <c r="H11" s="35"/>
      <c r="I11" s="35"/>
      <c r="J11" s="35"/>
      <c r="K11" s="35"/>
      <c r="L11" s="35"/>
      <c r="M11" s="35"/>
      <c r="N11" s="35"/>
      <c r="O11" s="16"/>
      <c r="P11" s="28"/>
      <c r="S11" s="41"/>
    </row>
    <row r="12" spans="1:19" ht="18">
      <c r="A12" s="19" t="s">
        <v>2</v>
      </c>
      <c r="B12" s="15" t="s">
        <v>53</v>
      </c>
      <c r="C12" s="16">
        <v>70018.62849999999</v>
      </c>
      <c r="D12" s="35">
        <v>26945.4185</v>
      </c>
      <c r="E12" s="35">
        <v>43073.21</v>
      </c>
      <c r="F12" s="35"/>
      <c r="G12" s="35"/>
      <c r="H12" s="35"/>
      <c r="I12" s="35"/>
      <c r="J12" s="35"/>
      <c r="K12" s="35"/>
      <c r="L12" s="35"/>
      <c r="M12" s="35"/>
      <c r="N12" s="35"/>
      <c r="O12" s="16"/>
      <c r="P12" s="28"/>
      <c r="S12" s="41"/>
    </row>
    <row r="13" spans="1:19" ht="18">
      <c r="A13" s="19" t="s">
        <v>3</v>
      </c>
      <c r="B13" s="15" t="s">
        <v>51</v>
      </c>
      <c r="C13" s="16">
        <v>30774.5802</v>
      </c>
      <c r="D13" s="35">
        <v>16336.1459</v>
      </c>
      <c r="E13" s="35">
        <v>14438.4343</v>
      </c>
      <c r="F13" s="35"/>
      <c r="G13" s="35"/>
      <c r="H13" s="35"/>
      <c r="I13" s="35"/>
      <c r="J13" s="35"/>
      <c r="K13" s="35"/>
      <c r="L13" s="35"/>
      <c r="M13" s="35"/>
      <c r="N13" s="35"/>
      <c r="O13" s="16"/>
      <c r="P13" s="28"/>
      <c r="S13" s="41"/>
    </row>
    <row r="14" spans="1:19" ht="18">
      <c r="A14" s="19" t="s">
        <v>4</v>
      </c>
      <c r="B14" s="15" t="s">
        <v>52</v>
      </c>
      <c r="C14" s="16">
        <v>114216.86009999999</v>
      </c>
      <c r="D14" s="35">
        <v>58145.7428</v>
      </c>
      <c r="E14" s="35">
        <v>56071.1173</v>
      </c>
      <c r="F14" s="35"/>
      <c r="G14" s="35"/>
      <c r="H14" s="35"/>
      <c r="I14" s="35"/>
      <c r="J14" s="35"/>
      <c r="K14" s="35"/>
      <c r="L14" s="35"/>
      <c r="M14" s="35"/>
      <c r="N14" s="35"/>
      <c r="O14" s="16"/>
      <c r="P14" s="28"/>
      <c r="S14" s="41"/>
    </row>
    <row r="15" spans="1:19" ht="18">
      <c r="A15" s="19"/>
      <c r="B15" s="15"/>
      <c r="C15" s="1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3"/>
      <c r="P15" s="28"/>
      <c r="S15" s="41"/>
    </row>
    <row r="16" spans="1:19" ht="18">
      <c r="A16" s="17"/>
      <c r="B16" s="18" t="s">
        <v>54</v>
      </c>
      <c r="C16" s="13">
        <v>74501.08382</v>
      </c>
      <c r="D16" s="37">
        <v>41439.89887</v>
      </c>
      <c r="E16" s="37">
        <v>33061.184949999995</v>
      </c>
      <c r="F16" s="37">
        <f>SUM(F17:F19)</f>
        <v>0</v>
      </c>
      <c r="G16" s="37">
        <f>SUM(G17:G19)</f>
        <v>0</v>
      </c>
      <c r="H16" s="37">
        <f>SUM(H17:H19)</f>
        <v>0</v>
      </c>
      <c r="I16" s="37">
        <f>SUM(I17:I19)</f>
        <v>0</v>
      </c>
      <c r="J16" s="37">
        <f aca="true" t="shared" si="3" ref="J16:O16">SUM(J17:J19)</f>
        <v>0</v>
      </c>
      <c r="K16" s="37">
        <f t="shared" si="3"/>
        <v>0</v>
      </c>
      <c r="L16" s="37">
        <f t="shared" si="3"/>
        <v>0</v>
      </c>
      <c r="M16" s="37">
        <f t="shared" si="3"/>
        <v>0</v>
      </c>
      <c r="N16" s="37">
        <f t="shared" si="3"/>
        <v>0</v>
      </c>
      <c r="O16" s="37">
        <f t="shared" si="3"/>
        <v>0</v>
      </c>
      <c r="P16" s="28"/>
      <c r="S16" s="41"/>
    </row>
    <row r="17" spans="1:19" ht="18">
      <c r="A17" s="19" t="s">
        <v>5</v>
      </c>
      <c r="B17" s="15" t="s">
        <v>55</v>
      </c>
      <c r="C17" s="16">
        <v>19812.4729</v>
      </c>
      <c r="D17" s="35">
        <v>10017.4386</v>
      </c>
      <c r="E17" s="35">
        <v>9795.034300000001</v>
      </c>
      <c r="F17" s="35"/>
      <c r="G17" s="35"/>
      <c r="H17" s="35"/>
      <c r="I17" s="35"/>
      <c r="J17" s="35"/>
      <c r="K17" s="35"/>
      <c r="L17" s="35"/>
      <c r="M17" s="35"/>
      <c r="N17" s="35"/>
      <c r="O17" s="16"/>
      <c r="P17" s="28"/>
      <c r="S17" s="41"/>
    </row>
    <row r="18" spans="1:19" ht="18">
      <c r="A18" s="19" t="s">
        <v>6</v>
      </c>
      <c r="B18" s="15" t="s">
        <v>56</v>
      </c>
      <c r="C18" s="16">
        <v>9651.26722</v>
      </c>
      <c r="D18" s="35">
        <v>5688.292769999999</v>
      </c>
      <c r="E18" s="35">
        <v>3962.97445</v>
      </c>
      <c r="F18" s="35"/>
      <c r="G18" s="35"/>
      <c r="H18" s="35"/>
      <c r="I18" s="35"/>
      <c r="J18" s="35"/>
      <c r="K18" s="35"/>
      <c r="L18" s="35"/>
      <c r="M18" s="35"/>
      <c r="N18" s="35"/>
      <c r="O18" s="16"/>
      <c r="P18" s="28"/>
      <c r="S18" s="41"/>
    </row>
    <row r="19" spans="1:19" ht="18">
      <c r="A19" s="19" t="s">
        <v>7</v>
      </c>
      <c r="B19" s="15" t="s">
        <v>57</v>
      </c>
      <c r="C19" s="16">
        <v>45037.3437</v>
      </c>
      <c r="D19" s="35">
        <v>25734.1675</v>
      </c>
      <c r="E19" s="35">
        <v>19303.176199999998</v>
      </c>
      <c r="F19" s="35"/>
      <c r="G19" s="35"/>
      <c r="H19" s="35"/>
      <c r="I19" s="35"/>
      <c r="J19" s="35"/>
      <c r="K19" s="35"/>
      <c r="L19" s="35"/>
      <c r="M19" s="35"/>
      <c r="N19" s="35"/>
      <c r="O19" s="16"/>
      <c r="P19" s="28"/>
      <c r="S19" s="41"/>
    </row>
    <row r="20" spans="1:19" ht="18">
      <c r="A20" s="19"/>
      <c r="B20" s="15"/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6"/>
      <c r="P20" s="28"/>
      <c r="S20" s="41"/>
    </row>
    <row r="21" spans="1:19" ht="18">
      <c r="A21" s="9" t="s">
        <v>35</v>
      </c>
      <c r="B21" s="6" t="s">
        <v>58</v>
      </c>
      <c r="C21" s="5">
        <v>274187.76544</v>
      </c>
      <c r="D21" s="36">
        <v>113106.27012999999</v>
      </c>
      <c r="E21" s="36">
        <v>161081.49531000003</v>
      </c>
      <c r="F21" s="36">
        <f>SUM(F22:F25)</f>
        <v>0</v>
      </c>
      <c r="G21" s="36">
        <f aca="true" t="shared" si="4" ref="G21:O21">SUM(G22:G25)</f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36">
        <f t="shared" si="4"/>
        <v>0</v>
      </c>
      <c r="M21" s="36">
        <f t="shared" si="4"/>
        <v>0</v>
      </c>
      <c r="N21" s="36">
        <f t="shared" si="4"/>
        <v>0</v>
      </c>
      <c r="O21" s="36">
        <f t="shared" si="4"/>
        <v>0</v>
      </c>
      <c r="P21" s="28"/>
      <c r="S21" s="41"/>
    </row>
    <row r="22" spans="1:19" ht="18">
      <c r="A22" s="15" t="s">
        <v>8</v>
      </c>
      <c r="B22" s="15" t="s">
        <v>59</v>
      </c>
      <c r="C22" s="16">
        <v>122855.8738</v>
      </c>
      <c r="D22" s="35">
        <v>39318.2385</v>
      </c>
      <c r="E22" s="35">
        <v>83537.6353</v>
      </c>
      <c r="F22" s="35"/>
      <c r="G22" s="35"/>
      <c r="H22" s="35"/>
      <c r="I22" s="35"/>
      <c r="J22" s="35"/>
      <c r="K22" s="35"/>
      <c r="L22" s="35"/>
      <c r="M22" s="35"/>
      <c r="N22" s="35"/>
      <c r="O22" s="16"/>
      <c r="P22" s="28"/>
      <c r="S22" s="41"/>
    </row>
    <row r="23" spans="1:19" ht="18">
      <c r="A23" s="15" t="s">
        <v>9</v>
      </c>
      <c r="B23" s="15" t="s">
        <v>60</v>
      </c>
      <c r="C23" s="16">
        <v>115747.29689999999</v>
      </c>
      <c r="D23" s="35">
        <v>55145.024</v>
      </c>
      <c r="E23" s="35">
        <v>60602.272899999996</v>
      </c>
      <c r="F23" s="35"/>
      <c r="G23" s="35"/>
      <c r="H23" s="35"/>
      <c r="I23" s="35"/>
      <c r="J23" s="35"/>
      <c r="K23" s="35"/>
      <c r="L23" s="35"/>
      <c r="M23" s="35"/>
      <c r="N23" s="35"/>
      <c r="O23" s="16"/>
      <c r="P23" s="28"/>
      <c r="S23" s="41"/>
    </row>
    <row r="24" spans="1:19" ht="18">
      <c r="A24" s="15" t="s">
        <v>10</v>
      </c>
      <c r="B24" s="15" t="s">
        <v>61</v>
      </c>
      <c r="C24" s="16">
        <v>10134.87954</v>
      </c>
      <c r="D24" s="35">
        <v>5784.74483</v>
      </c>
      <c r="E24" s="35">
        <v>4350.13471</v>
      </c>
      <c r="F24" s="35"/>
      <c r="G24" s="35"/>
      <c r="H24" s="35"/>
      <c r="I24" s="35"/>
      <c r="J24" s="35"/>
      <c r="K24" s="35"/>
      <c r="L24" s="35"/>
      <c r="M24" s="35"/>
      <c r="N24" s="35"/>
      <c r="O24" s="16"/>
      <c r="P24" s="28"/>
      <c r="S24" s="41"/>
    </row>
    <row r="25" spans="1:19" ht="18">
      <c r="A25" s="15" t="s">
        <v>11</v>
      </c>
      <c r="B25" s="15" t="s">
        <v>99</v>
      </c>
      <c r="C25" s="16">
        <v>25449.7152</v>
      </c>
      <c r="D25" s="35">
        <v>12858.2628</v>
      </c>
      <c r="E25" s="35">
        <v>12591.4524</v>
      </c>
      <c r="F25" s="35"/>
      <c r="G25" s="35"/>
      <c r="H25" s="35"/>
      <c r="I25" s="35"/>
      <c r="J25" s="35"/>
      <c r="K25" s="35"/>
      <c r="L25" s="35"/>
      <c r="M25" s="35"/>
      <c r="N25" s="35"/>
      <c r="O25" s="16"/>
      <c r="P25" s="28"/>
      <c r="S25" s="41"/>
    </row>
    <row r="26" spans="1:19" ht="18">
      <c r="A26" s="19"/>
      <c r="B26" s="15"/>
      <c r="C26" s="1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6"/>
      <c r="P26" s="28"/>
      <c r="S26" s="41"/>
    </row>
    <row r="27" spans="1:19" ht="18">
      <c r="A27" s="9" t="s">
        <v>36</v>
      </c>
      <c r="B27" s="6" t="s">
        <v>62</v>
      </c>
      <c r="C27" s="5">
        <v>303489.44611</v>
      </c>
      <c r="D27" s="36">
        <v>152527.86994</v>
      </c>
      <c r="E27" s="36">
        <v>150961.57617000001</v>
      </c>
      <c r="F27" s="36">
        <f aca="true" t="shared" si="5" ref="F27:K27">+F29+F35+F44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>+L29+L35+L44</f>
        <v>0</v>
      </c>
      <c r="M27" s="36">
        <f>+M29+M35+M44</f>
        <v>0</v>
      </c>
      <c r="N27" s="36">
        <f>+N29+N35+N44</f>
        <v>0</v>
      </c>
      <c r="O27" s="36">
        <f>+O29+O35+O44</f>
        <v>0</v>
      </c>
      <c r="P27" s="28"/>
      <c r="S27" s="41"/>
    </row>
    <row r="28" spans="1:19" ht="18">
      <c r="A28" s="19"/>
      <c r="B28" s="15"/>
      <c r="C28" s="1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6"/>
      <c r="P28" s="28"/>
      <c r="S28" s="41"/>
    </row>
    <row r="29" spans="1:19" ht="18">
      <c r="A29" s="17"/>
      <c r="B29" s="18" t="s">
        <v>63</v>
      </c>
      <c r="C29" s="13">
        <v>53357.48647</v>
      </c>
      <c r="D29" s="37">
        <v>25535.073060000002</v>
      </c>
      <c r="E29" s="37">
        <v>27822.413409999997</v>
      </c>
      <c r="F29" s="37">
        <f aca="true" t="shared" si="6" ref="F29:K29">SUM(F31:F33)</f>
        <v>0</v>
      </c>
      <c r="G29" s="37">
        <f t="shared" si="6"/>
        <v>0</v>
      </c>
      <c r="H29" s="37">
        <f t="shared" si="6"/>
        <v>0</v>
      </c>
      <c r="I29" s="37">
        <f t="shared" si="6"/>
        <v>0</v>
      </c>
      <c r="J29" s="37">
        <f t="shared" si="6"/>
        <v>0</v>
      </c>
      <c r="K29" s="37">
        <f t="shared" si="6"/>
        <v>0</v>
      </c>
      <c r="L29" s="37">
        <f>SUM(L31:L33)</f>
        <v>0</v>
      </c>
      <c r="M29" s="37">
        <f>SUM(M31:M33)</f>
        <v>0</v>
      </c>
      <c r="N29" s="37">
        <f>SUM(N31:N33)</f>
        <v>0</v>
      </c>
      <c r="O29" s="37">
        <f>SUM(O31:O33)</f>
        <v>0</v>
      </c>
      <c r="P29" s="28"/>
      <c r="S29" s="41"/>
    </row>
    <row r="30" spans="1:19" ht="18">
      <c r="A30" s="17"/>
      <c r="B30" s="18" t="s">
        <v>64</v>
      </c>
      <c r="C30" s="1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0"/>
      <c r="P30" s="28"/>
      <c r="S30" s="41"/>
    </row>
    <row r="31" spans="1:19" ht="18">
      <c r="A31" s="19" t="s">
        <v>12</v>
      </c>
      <c r="B31" s="15" t="s">
        <v>65</v>
      </c>
      <c r="C31" s="16">
        <v>29934.3416</v>
      </c>
      <c r="D31" s="35">
        <v>13235.5295</v>
      </c>
      <c r="E31" s="35">
        <v>16698.8121</v>
      </c>
      <c r="F31" s="35"/>
      <c r="G31" s="35"/>
      <c r="H31" s="35"/>
      <c r="I31" s="35"/>
      <c r="J31" s="35"/>
      <c r="K31" s="35"/>
      <c r="L31" s="35"/>
      <c r="M31" s="35"/>
      <c r="N31" s="35"/>
      <c r="O31" s="16"/>
      <c r="P31" s="28"/>
      <c r="S31" s="41"/>
    </row>
    <row r="32" spans="1:19" ht="18">
      <c r="A32" s="19" t="s">
        <v>13</v>
      </c>
      <c r="B32" s="15" t="s">
        <v>66</v>
      </c>
      <c r="C32" s="16">
        <v>17863.18051</v>
      </c>
      <c r="D32" s="35">
        <v>9287.145480000001</v>
      </c>
      <c r="E32" s="35">
        <v>8576.03503</v>
      </c>
      <c r="F32" s="35"/>
      <c r="G32" s="35"/>
      <c r="H32" s="35"/>
      <c r="I32" s="35"/>
      <c r="J32" s="35"/>
      <c r="K32" s="35"/>
      <c r="L32" s="35"/>
      <c r="M32" s="35"/>
      <c r="N32" s="35"/>
      <c r="O32" s="16"/>
      <c r="P32" s="28"/>
      <c r="S32" s="41"/>
    </row>
    <row r="33" spans="1:19" ht="18">
      <c r="A33" s="19" t="s">
        <v>14</v>
      </c>
      <c r="B33" s="15" t="s">
        <v>67</v>
      </c>
      <c r="C33" s="16">
        <v>5559.96436</v>
      </c>
      <c r="D33" s="35">
        <v>3012.39808</v>
      </c>
      <c r="E33" s="35">
        <v>2547.56628</v>
      </c>
      <c r="F33" s="35"/>
      <c r="G33" s="35"/>
      <c r="H33" s="35"/>
      <c r="I33" s="35"/>
      <c r="J33" s="35"/>
      <c r="K33" s="35"/>
      <c r="L33" s="35"/>
      <c r="M33" s="35"/>
      <c r="N33" s="35"/>
      <c r="O33" s="16"/>
      <c r="P33" s="28"/>
      <c r="S33" s="41"/>
    </row>
    <row r="34" spans="1:19" ht="18">
      <c r="A34" s="19"/>
      <c r="B34" s="15"/>
      <c r="C34" s="1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6"/>
      <c r="P34" s="28"/>
      <c r="S34" s="41"/>
    </row>
    <row r="35" spans="1:19" ht="18">
      <c r="A35" s="17"/>
      <c r="B35" s="18" t="s">
        <v>68</v>
      </c>
      <c r="C35" s="13">
        <v>180182.11364</v>
      </c>
      <c r="D35" s="37">
        <v>90578.73998</v>
      </c>
      <c r="E35" s="37">
        <v>89603.37366000001</v>
      </c>
      <c r="F35" s="37">
        <f>SUM(F37:F42)</f>
        <v>0</v>
      </c>
      <c r="G35" s="37">
        <f aca="true" t="shared" si="7" ref="G35:O35">SUM(G37:G42)</f>
        <v>0</v>
      </c>
      <c r="H35" s="37">
        <f t="shared" si="7"/>
        <v>0</v>
      </c>
      <c r="I35" s="37">
        <f t="shared" si="7"/>
        <v>0</v>
      </c>
      <c r="J35" s="37">
        <f t="shared" si="7"/>
        <v>0</v>
      </c>
      <c r="K35" s="37">
        <f t="shared" si="7"/>
        <v>0</v>
      </c>
      <c r="L35" s="37">
        <f t="shared" si="7"/>
        <v>0</v>
      </c>
      <c r="M35" s="37">
        <f t="shared" si="7"/>
        <v>0</v>
      </c>
      <c r="N35" s="37">
        <f t="shared" si="7"/>
        <v>0</v>
      </c>
      <c r="O35" s="37">
        <f t="shared" si="7"/>
        <v>0</v>
      </c>
      <c r="P35" s="28"/>
      <c r="S35" s="41"/>
    </row>
    <row r="36" spans="1:19" ht="18">
      <c r="A36" s="17"/>
      <c r="B36" s="18" t="s">
        <v>69</v>
      </c>
      <c r="C36" s="13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3"/>
      <c r="P36" s="28"/>
      <c r="S36" s="41"/>
    </row>
    <row r="37" spans="1:19" ht="18">
      <c r="A37" s="19" t="s">
        <v>15</v>
      </c>
      <c r="B37" s="15" t="s">
        <v>70</v>
      </c>
      <c r="C37" s="16">
        <v>27387.974000000002</v>
      </c>
      <c r="D37" s="35">
        <v>14758.6594</v>
      </c>
      <c r="E37" s="35">
        <v>12629.3146</v>
      </c>
      <c r="F37" s="35"/>
      <c r="G37" s="35"/>
      <c r="H37" s="35"/>
      <c r="I37" s="35"/>
      <c r="J37" s="35"/>
      <c r="K37" s="35"/>
      <c r="L37" s="35"/>
      <c r="M37" s="35"/>
      <c r="N37" s="35"/>
      <c r="O37" s="16"/>
      <c r="P37" s="28"/>
      <c r="S37" s="41"/>
    </row>
    <row r="38" spans="1:19" ht="18">
      <c r="A38" s="19" t="s">
        <v>16</v>
      </c>
      <c r="B38" s="15" t="s">
        <v>71</v>
      </c>
      <c r="C38" s="16">
        <v>10286.82866</v>
      </c>
      <c r="D38" s="35">
        <v>5744.02863</v>
      </c>
      <c r="E38" s="35">
        <v>4542.80003</v>
      </c>
      <c r="F38" s="35"/>
      <c r="G38" s="35"/>
      <c r="H38" s="35"/>
      <c r="I38" s="35"/>
      <c r="J38" s="35"/>
      <c r="K38" s="35"/>
      <c r="L38" s="35"/>
      <c r="M38" s="35"/>
      <c r="N38" s="35"/>
      <c r="O38" s="16"/>
      <c r="P38" s="28"/>
      <c r="S38" s="41"/>
    </row>
    <row r="39" spans="1:19" ht="18">
      <c r="A39" s="19" t="s">
        <v>17</v>
      </c>
      <c r="B39" s="15" t="s">
        <v>101</v>
      </c>
      <c r="C39" s="16">
        <v>12036.252680000001</v>
      </c>
      <c r="D39" s="35">
        <v>5563.66815</v>
      </c>
      <c r="E39" s="35">
        <v>6472.58453</v>
      </c>
      <c r="F39" s="35"/>
      <c r="G39" s="35"/>
      <c r="H39" s="35"/>
      <c r="I39" s="35"/>
      <c r="J39" s="35"/>
      <c r="K39" s="35"/>
      <c r="L39" s="35"/>
      <c r="M39" s="35"/>
      <c r="N39" s="35"/>
      <c r="O39" s="16"/>
      <c r="P39" s="28"/>
      <c r="S39" s="41"/>
    </row>
    <row r="40" spans="1:19" ht="18">
      <c r="A40" s="19" t="s">
        <v>18</v>
      </c>
      <c r="B40" s="15" t="s">
        <v>72</v>
      </c>
      <c r="C40" s="16">
        <v>30501.8986</v>
      </c>
      <c r="D40" s="35">
        <v>14779.8529</v>
      </c>
      <c r="E40" s="35">
        <v>15722.045699999999</v>
      </c>
      <c r="F40" s="35"/>
      <c r="G40" s="35"/>
      <c r="H40" s="35"/>
      <c r="I40" s="35"/>
      <c r="J40" s="35"/>
      <c r="K40" s="35"/>
      <c r="L40" s="35"/>
      <c r="M40" s="35"/>
      <c r="N40" s="35"/>
      <c r="O40" s="16"/>
      <c r="P40" s="28"/>
      <c r="S40" s="41"/>
    </row>
    <row r="41" spans="1:19" ht="18">
      <c r="A41" s="19" t="s">
        <v>19</v>
      </c>
      <c r="B41" s="15" t="s">
        <v>73</v>
      </c>
      <c r="C41" s="16">
        <v>39295.4693</v>
      </c>
      <c r="D41" s="35">
        <v>18542.2828</v>
      </c>
      <c r="E41" s="35">
        <v>20753.1865</v>
      </c>
      <c r="F41" s="35"/>
      <c r="G41" s="35"/>
      <c r="H41" s="35"/>
      <c r="I41" s="35"/>
      <c r="J41" s="35"/>
      <c r="K41" s="35"/>
      <c r="L41" s="35"/>
      <c r="M41" s="35"/>
      <c r="N41" s="35"/>
      <c r="O41" s="16"/>
      <c r="P41" s="28"/>
      <c r="S41" s="41"/>
    </row>
    <row r="42" spans="1:19" ht="18">
      <c r="A42" s="19" t="s">
        <v>20</v>
      </c>
      <c r="B42" s="15" t="s">
        <v>74</v>
      </c>
      <c r="C42" s="16">
        <v>60673.69040000001</v>
      </c>
      <c r="D42" s="35">
        <v>31190.2481</v>
      </c>
      <c r="E42" s="35">
        <v>29483.442300000002</v>
      </c>
      <c r="F42" s="35"/>
      <c r="G42" s="35"/>
      <c r="H42" s="35"/>
      <c r="I42" s="35"/>
      <c r="J42" s="35"/>
      <c r="K42" s="35"/>
      <c r="L42" s="35"/>
      <c r="M42" s="35"/>
      <c r="N42" s="35"/>
      <c r="O42" s="16"/>
      <c r="P42" s="28"/>
      <c r="S42" s="41"/>
    </row>
    <row r="43" spans="1:19" ht="18">
      <c r="A43" s="19"/>
      <c r="B43" s="15"/>
      <c r="C43" s="1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16"/>
      <c r="P43" s="28"/>
      <c r="S43" s="41"/>
    </row>
    <row r="44" spans="1:19" ht="18">
      <c r="A44" s="17"/>
      <c r="B44" s="18" t="s">
        <v>75</v>
      </c>
      <c r="C44" s="13">
        <v>69949.84599999999</v>
      </c>
      <c r="D44" s="37">
        <v>36414.056899999996</v>
      </c>
      <c r="E44" s="37">
        <v>33535.7891</v>
      </c>
      <c r="F44" s="37">
        <f aca="true" t="shared" si="8" ref="F44:O44">SUM(F45:F46)</f>
        <v>0</v>
      </c>
      <c r="G44" s="37">
        <f t="shared" si="8"/>
        <v>0</v>
      </c>
      <c r="H44" s="37">
        <f t="shared" si="8"/>
        <v>0</v>
      </c>
      <c r="I44" s="37">
        <f t="shared" si="8"/>
        <v>0</v>
      </c>
      <c r="J44" s="37">
        <f t="shared" si="8"/>
        <v>0</v>
      </c>
      <c r="K44" s="37">
        <f t="shared" si="8"/>
        <v>0</v>
      </c>
      <c r="L44" s="37">
        <f t="shared" si="8"/>
        <v>0</v>
      </c>
      <c r="M44" s="37">
        <f t="shared" si="8"/>
        <v>0</v>
      </c>
      <c r="N44" s="37">
        <f t="shared" si="8"/>
        <v>0</v>
      </c>
      <c r="O44" s="37">
        <f t="shared" si="8"/>
        <v>0</v>
      </c>
      <c r="P44" s="28"/>
      <c r="S44" s="41"/>
    </row>
    <row r="45" spans="1:19" ht="18">
      <c r="A45" s="19" t="s">
        <v>21</v>
      </c>
      <c r="B45" s="15" t="s">
        <v>76</v>
      </c>
      <c r="C45" s="16">
        <v>26163.0899</v>
      </c>
      <c r="D45" s="35">
        <v>14180.7425</v>
      </c>
      <c r="E45" s="35">
        <v>11982.3474</v>
      </c>
      <c r="F45" s="35"/>
      <c r="G45" s="35"/>
      <c r="H45" s="35"/>
      <c r="I45" s="35"/>
      <c r="J45" s="35"/>
      <c r="K45" s="35"/>
      <c r="L45" s="35"/>
      <c r="M45" s="35"/>
      <c r="N45" s="35"/>
      <c r="O45" s="16"/>
      <c r="P45" s="28"/>
      <c r="S45" s="41"/>
    </row>
    <row r="46" spans="1:19" s="7" customFormat="1" ht="18">
      <c r="A46" s="19">
        <v>62</v>
      </c>
      <c r="B46" s="15" t="s">
        <v>77</v>
      </c>
      <c r="C46" s="16">
        <v>43786.7561</v>
      </c>
      <c r="D46" s="35">
        <v>22233.3144</v>
      </c>
      <c r="E46" s="35">
        <v>21553.4417</v>
      </c>
      <c r="F46" s="35"/>
      <c r="G46" s="35"/>
      <c r="H46" s="35"/>
      <c r="I46" s="35"/>
      <c r="J46" s="35"/>
      <c r="K46" s="35"/>
      <c r="L46" s="35"/>
      <c r="M46" s="35"/>
      <c r="N46" s="35"/>
      <c r="O46" s="16"/>
      <c r="P46" s="28"/>
      <c r="S46" s="41"/>
    </row>
    <row r="47" spans="1:19" ht="18">
      <c r="A47" s="19"/>
      <c r="B47" s="15"/>
      <c r="C47" s="1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16"/>
      <c r="P47" s="28"/>
      <c r="S47" s="41"/>
    </row>
    <row r="48" spans="1:19" ht="18">
      <c r="A48" s="9" t="s">
        <v>93</v>
      </c>
      <c r="B48" s="6" t="s">
        <v>78</v>
      </c>
      <c r="C48" s="5">
        <v>248407.56412</v>
      </c>
      <c r="D48" s="36">
        <v>136245.24003</v>
      </c>
      <c r="E48" s="36">
        <v>112162.32409000001</v>
      </c>
      <c r="F48" s="36">
        <f aca="true" t="shared" si="9" ref="F48:O48">+F50+F55+F63</f>
        <v>0</v>
      </c>
      <c r="G48" s="36">
        <f t="shared" si="9"/>
        <v>0</v>
      </c>
      <c r="H48" s="36">
        <f t="shared" si="9"/>
        <v>0</v>
      </c>
      <c r="I48" s="36">
        <f t="shared" si="9"/>
        <v>0</v>
      </c>
      <c r="J48" s="36">
        <f t="shared" si="9"/>
        <v>0</v>
      </c>
      <c r="K48" s="36">
        <f t="shared" si="9"/>
        <v>0</v>
      </c>
      <c r="L48" s="36">
        <f t="shared" si="9"/>
        <v>0</v>
      </c>
      <c r="M48" s="36">
        <f t="shared" si="9"/>
        <v>0</v>
      </c>
      <c r="N48" s="36">
        <f t="shared" si="9"/>
        <v>0</v>
      </c>
      <c r="O48" s="36">
        <f t="shared" si="9"/>
        <v>0</v>
      </c>
      <c r="P48" s="28"/>
      <c r="S48" s="41"/>
    </row>
    <row r="49" spans="1:19" ht="18">
      <c r="A49" s="19"/>
      <c r="B49" s="15"/>
      <c r="C49" s="1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6"/>
      <c r="P49" s="28"/>
      <c r="S49" s="41"/>
    </row>
    <row r="50" spans="1:19" ht="18">
      <c r="A50" s="17"/>
      <c r="B50" s="18" t="s">
        <v>92</v>
      </c>
      <c r="C50" s="13">
        <v>11617.18405</v>
      </c>
      <c r="D50" s="37">
        <v>6836.37654</v>
      </c>
      <c r="E50" s="37">
        <v>4780.80751</v>
      </c>
      <c r="F50" s="37">
        <f aca="true" t="shared" si="10" ref="F50:O50">SUM(F51:F53)</f>
        <v>0</v>
      </c>
      <c r="G50" s="37">
        <f t="shared" si="10"/>
        <v>0</v>
      </c>
      <c r="H50" s="37">
        <f t="shared" si="10"/>
        <v>0</v>
      </c>
      <c r="I50" s="37">
        <f t="shared" si="10"/>
        <v>0</v>
      </c>
      <c r="J50" s="37">
        <f t="shared" si="10"/>
        <v>0</v>
      </c>
      <c r="K50" s="37">
        <f t="shared" si="10"/>
        <v>0</v>
      </c>
      <c r="L50" s="37">
        <f t="shared" si="10"/>
        <v>0</v>
      </c>
      <c r="M50" s="37">
        <f t="shared" si="10"/>
        <v>0</v>
      </c>
      <c r="N50" s="37">
        <f t="shared" si="10"/>
        <v>0</v>
      </c>
      <c r="O50" s="37">
        <f t="shared" si="10"/>
        <v>0</v>
      </c>
      <c r="P50" s="28"/>
      <c r="S50" s="41"/>
    </row>
    <row r="51" spans="1:19" ht="18">
      <c r="A51" s="19" t="s">
        <v>22</v>
      </c>
      <c r="B51" s="15" t="s">
        <v>79</v>
      </c>
      <c r="C51" s="16">
        <v>335.84304999999995</v>
      </c>
      <c r="D51" s="35">
        <v>128.95</v>
      </c>
      <c r="E51" s="35">
        <v>206.89305</v>
      </c>
      <c r="F51" s="35"/>
      <c r="G51" s="35"/>
      <c r="H51" s="35"/>
      <c r="I51" s="35"/>
      <c r="J51" s="35"/>
      <c r="K51" s="35"/>
      <c r="L51" s="35"/>
      <c r="M51" s="35"/>
      <c r="N51" s="35"/>
      <c r="O51" s="16"/>
      <c r="P51" s="28"/>
      <c r="S51" s="41"/>
    </row>
    <row r="52" spans="1:19" ht="18">
      <c r="A52" s="19" t="s">
        <v>23</v>
      </c>
      <c r="B52" s="15" t="s">
        <v>80</v>
      </c>
      <c r="C52" s="16">
        <v>9248.41274</v>
      </c>
      <c r="D52" s="35">
        <v>5575.384230000001</v>
      </c>
      <c r="E52" s="35">
        <v>3673.0285099999996</v>
      </c>
      <c r="F52" s="35"/>
      <c r="G52" s="35"/>
      <c r="H52" s="35"/>
      <c r="I52" s="35"/>
      <c r="J52" s="35"/>
      <c r="K52" s="35"/>
      <c r="L52" s="35"/>
      <c r="M52" s="35"/>
      <c r="N52" s="35"/>
      <c r="O52" s="16"/>
      <c r="P52" s="28"/>
      <c r="S52" s="41"/>
    </row>
    <row r="53" spans="1:19" ht="18">
      <c r="A53" s="19" t="s">
        <v>98</v>
      </c>
      <c r="B53" s="15" t="s">
        <v>81</v>
      </c>
      <c r="C53" s="16">
        <v>2032.9282600000001</v>
      </c>
      <c r="D53" s="35">
        <v>1132.04231</v>
      </c>
      <c r="E53" s="35">
        <v>900.88595</v>
      </c>
      <c r="F53" s="35"/>
      <c r="G53" s="35"/>
      <c r="H53" s="35"/>
      <c r="I53" s="35"/>
      <c r="J53" s="35"/>
      <c r="K53" s="35"/>
      <c r="L53" s="35"/>
      <c r="M53" s="35"/>
      <c r="N53" s="35"/>
      <c r="O53" s="16"/>
      <c r="P53" s="28"/>
      <c r="S53" s="41"/>
    </row>
    <row r="54" spans="1:19" ht="18">
      <c r="A54" s="19"/>
      <c r="B54" s="15"/>
      <c r="C54" s="1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6"/>
      <c r="P54" s="28"/>
      <c r="S54" s="41"/>
    </row>
    <row r="55" spans="1:19" ht="18">
      <c r="A55" s="17"/>
      <c r="B55" s="18" t="s">
        <v>82</v>
      </c>
      <c r="C55" s="13">
        <v>117054.38009</v>
      </c>
      <c r="D55" s="37">
        <v>61254.14568</v>
      </c>
      <c r="E55" s="37">
        <v>55800.234410000005</v>
      </c>
      <c r="F55" s="37">
        <f aca="true" t="shared" si="11" ref="F55:O55">SUM(F56:F61)</f>
        <v>0</v>
      </c>
      <c r="G55" s="37">
        <f t="shared" si="11"/>
        <v>0</v>
      </c>
      <c r="H55" s="37">
        <f t="shared" si="11"/>
        <v>0</v>
      </c>
      <c r="I55" s="37">
        <f t="shared" si="11"/>
        <v>0</v>
      </c>
      <c r="J55" s="37">
        <f t="shared" si="11"/>
        <v>0</v>
      </c>
      <c r="K55" s="37">
        <f t="shared" si="11"/>
        <v>0</v>
      </c>
      <c r="L55" s="37">
        <f t="shared" si="11"/>
        <v>0</v>
      </c>
      <c r="M55" s="37">
        <f t="shared" si="11"/>
        <v>0</v>
      </c>
      <c r="N55" s="37">
        <f t="shared" si="11"/>
        <v>0</v>
      </c>
      <c r="O55" s="37">
        <f t="shared" si="11"/>
        <v>0</v>
      </c>
      <c r="P55" s="28"/>
      <c r="S55" s="41"/>
    </row>
    <row r="56" spans="1:19" ht="18">
      <c r="A56" s="19" t="s">
        <v>24</v>
      </c>
      <c r="B56" s="15" t="s">
        <v>83</v>
      </c>
      <c r="C56" s="16">
        <v>26810.6282</v>
      </c>
      <c r="D56" s="35">
        <v>14793.4972</v>
      </c>
      <c r="E56" s="35">
        <v>12017.131</v>
      </c>
      <c r="F56" s="35"/>
      <c r="G56" s="35"/>
      <c r="H56" s="35"/>
      <c r="I56" s="35"/>
      <c r="J56" s="35"/>
      <c r="K56" s="35"/>
      <c r="L56" s="35"/>
      <c r="M56" s="35"/>
      <c r="N56" s="35"/>
      <c r="O56" s="16"/>
      <c r="P56" s="28"/>
      <c r="S56" s="41"/>
    </row>
    <row r="57" spans="1:19" ht="18">
      <c r="A57" s="19" t="s">
        <v>25</v>
      </c>
      <c r="B57" s="15" t="s">
        <v>84</v>
      </c>
      <c r="C57" s="16">
        <v>6921.67764</v>
      </c>
      <c r="D57" s="35">
        <v>4187.07381</v>
      </c>
      <c r="E57" s="35">
        <v>2734.60383</v>
      </c>
      <c r="F57" s="35"/>
      <c r="G57" s="35"/>
      <c r="H57" s="35"/>
      <c r="I57" s="35"/>
      <c r="J57" s="35"/>
      <c r="K57" s="35"/>
      <c r="L57" s="35"/>
      <c r="M57" s="35"/>
      <c r="N57" s="35"/>
      <c r="O57" s="16"/>
      <c r="P57" s="28"/>
      <c r="S57" s="41"/>
    </row>
    <row r="58" spans="1:19" ht="18">
      <c r="A58" s="19" t="s">
        <v>26</v>
      </c>
      <c r="B58" s="15" t="s">
        <v>85</v>
      </c>
      <c r="C58" s="16">
        <v>41525.611300000004</v>
      </c>
      <c r="D58" s="35">
        <v>21408.5298</v>
      </c>
      <c r="E58" s="35">
        <v>20117.0815</v>
      </c>
      <c r="F58" s="35"/>
      <c r="G58" s="35"/>
      <c r="H58" s="35"/>
      <c r="I58" s="35"/>
      <c r="J58" s="35"/>
      <c r="K58" s="35"/>
      <c r="L58" s="35"/>
      <c r="M58" s="35"/>
      <c r="N58" s="35"/>
      <c r="O58" s="16"/>
      <c r="P58" s="28"/>
      <c r="S58" s="41"/>
    </row>
    <row r="59" spans="1:19" ht="18">
      <c r="A59" s="19" t="s">
        <v>27</v>
      </c>
      <c r="B59" s="15" t="s">
        <v>86</v>
      </c>
      <c r="C59" s="16">
        <v>4338.08145</v>
      </c>
      <c r="D59" s="35">
        <v>2386.05606</v>
      </c>
      <c r="E59" s="35">
        <v>1952.0253899999998</v>
      </c>
      <c r="F59" s="35"/>
      <c r="G59" s="35"/>
      <c r="H59" s="35"/>
      <c r="I59" s="35"/>
      <c r="J59" s="35"/>
      <c r="K59" s="35"/>
      <c r="L59" s="35"/>
      <c r="M59" s="35"/>
      <c r="N59" s="35"/>
      <c r="O59" s="16"/>
      <c r="P59" s="28"/>
      <c r="S59" s="41"/>
    </row>
    <row r="60" spans="1:19" ht="18">
      <c r="A60" s="19" t="s">
        <v>28</v>
      </c>
      <c r="B60" s="15" t="s">
        <v>87</v>
      </c>
      <c r="C60" s="16">
        <v>13020.522</v>
      </c>
      <c r="D60" s="35">
        <v>5933.08001</v>
      </c>
      <c r="E60" s="35">
        <v>7087.44199</v>
      </c>
      <c r="F60" s="35"/>
      <c r="G60" s="35"/>
      <c r="H60" s="35"/>
      <c r="I60" s="35"/>
      <c r="J60" s="35"/>
      <c r="K60" s="35"/>
      <c r="L60" s="35"/>
      <c r="M60" s="35"/>
      <c r="N60" s="35"/>
      <c r="O60" s="16"/>
      <c r="P60" s="28"/>
      <c r="S60" s="41"/>
    </row>
    <row r="61" spans="1:19" ht="18">
      <c r="A61" s="19" t="s">
        <v>29</v>
      </c>
      <c r="B61" s="15" t="s">
        <v>100</v>
      </c>
      <c r="C61" s="16">
        <v>24437.8595</v>
      </c>
      <c r="D61" s="35">
        <v>12545.908800000001</v>
      </c>
      <c r="E61" s="35">
        <v>11891.9507</v>
      </c>
      <c r="F61" s="35"/>
      <c r="G61" s="35"/>
      <c r="H61" s="35"/>
      <c r="I61" s="35"/>
      <c r="J61" s="35"/>
      <c r="K61" s="35"/>
      <c r="L61" s="35"/>
      <c r="M61" s="35"/>
      <c r="N61" s="35"/>
      <c r="O61" s="16"/>
      <c r="P61" s="28"/>
      <c r="S61" s="41"/>
    </row>
    <row r="62" spans="1:19" ht="18">
      <c r="A62" s="19"/>
      <c r="B62" s="15"/>
      <c r="C62" s="1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6"/>
      <c r="P62" s="28"/>
      <c r="S62" s="41"/>
    </row>
    <row r="63" spans="1:19" ht="18">
      <c r="A63" s="17"/>
      <c r="B63" s="18" t="s">
        <v>88</v>
      </c>
      <c r="C63" s="13">
        <v>119735.99998</v>
      </c>
      <c r="D63" s="37">
        <v>68154.71781</v>
      </c>
      <c r="E63" s="37">
        <v>51581.28217</v>
      </c>
      <c r="F63" s="37">
        <f aca="true" t="shared" si="12" ref="F63:O63">SUM(F64:F65)</f>
        <v>0</v>
      </c>
      <c r="G63" s="37">
        <f t="shared" si="12"/>
        <v>0</v>
      </c>
      <c r="H63" s="37">
        <f t="shared" si="12"/>
        <v>0</v>
      </c>
      <c r="I63" s="37">
        <f t="shared" si="12"/>
        <v>0</v>
      </c>
      <c r="J63" s="37">
        <f t="shared" si="12"/>
        <v>0</v>
      </c>
      <c r="K63" s="37">
        <f t="shared" si="12"/>
        <v>0</v>
      </c>
      <c r="L63" s="37">
        <f t="shared" si="12"/>
        <v>0</v>
      </c>
      <c r="M63" s="37">
        <f t="shared" si="12"/>
        <v>0</v>
      </c>
      <c r="N63" s="37">
        <f t="shared" si="12"/>
        <v>0</v>
      </c>
      <c r="O63" s="37">
        <f t="shared" si="12"/>
        <v>0</v>
      </c>
      <c r="P63" s="28"/>
      <c r="S63" s="41"/>
    </row>
    <row r="64" spans="1:19" ht="18">
      <c r="A64" s="19" t="s">
        <v>30</v>
      </c>
      <c r="B64" s="15" t="s">
        <v>89</v>
      </c>
      <c r="C64" s="16">
        <v>101656.1826</v>
      </c>
      <c r="D64" s="35">
        <v>58182.8427</v>
      </c>
      <c r="E64" s="35">
        <v>43473.3399</v>
      </c>
      <c r="F64" s="35"/>
      <c r="G64" s="35"/>
      <c r="H64" s="35"/>
      <c r="I64" s="35"/>
      <c r="J64" s="35"/>
      <c r="K64" s="35"/>
      <c r="L64" s="35"/>
      <c r="M64" s="35"/>
      <c r="N64" s="35"/>
      <c r="O64" s="16"/>
      <c r="P64" s="28"/>
      <c r="S64" s="41"/>
    </row>
    <row r="65" spans="1:19" ht="18">
      <c r="A65" s="19" t="s">
        <v>31</v>
      </c>
      <c r="B65" s="15" t="s">
        <v>90</v>
      </c>
      <c r="C65" s="16">
        <v>18079.81738</v>
      </c>
      <c r="D65" s="35">
        <v>9971.875109999999</v>
      </c>
      <c r="E65" s="35">
        <v>8107.94227</v>
      </c>
      <c r="F65" s="35"/>
      <c r="G65" s="35"/>
      <c r="H65" s="35"/>
      <c r="I65" s="35"/>
      <c r="J65" s="35"/>
      <c r="K65" s="35"/>
      <c r="L65" s="35"/>
      <c r="M65" s="35"/>
      <c r="N65" s="35"/>
      <c r="O65" s="16"/>
      <c r="P65" s="28"/>
      <c r="S65" s="41"/>
    </row>
    <row r="66" spans="1:19" ht="18">
      <c r="A66" s="19"/>
      <c r="B66" s="15"/>
      <c r="C66" s="1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0"/>
      <c r="P66" s="28"/>
      <c r="S66" s="41"/>
    </row>
    <row r="67" spans="1:19" ht="18">
      <c r="A67" s="9" t="s">
        <v>32</v>
      </c>
      <c r="B67" s="6" t="s">
        <v>91</v>
      </c>
      <c r="C67" s="5">
        <v>665.81149</v>
      </c>
      <c r="D67" s="36">
        <v>276.06899</v>
      </c>
      <c r="E67" s="36">
        <v>389.7425</v>
      </c>
      <c r="F67" s="36"/>
      <c r="G67" s="36"/>
      <c r="H67" s="36"/>
      <c r="I67" s="36"/>
      <c r="J67" s="36"/>
      <c r="K67" s="36"/>
      <c r="L67" s="36"/>
      <c r="M67" s="36"/>
      <c r="N67" s="36"/>
      <c r="O67" s="5"/>
      <c r="P67" s="28"/>
      <c r="S67" s="41"/>
    </row>
    <row r="68" spans="1:16" ht="18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8"/>
    </row>
    <row r="69" spans="1:16" ht="18">
      <c r="A69" s="24" t="s">
        <v>103</v>
      </c>
      <c r="B69" s="2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8"/>
    </row>
    <row r="70" ht="18">
      <c r="P70" s="28"/>
    </row>
    <row r="73" ht="14.25">
      <c r="C73" s="42"/>
    </row>
    <row r="74" ht="14.25">
      <c r="C74" s="42"/>
    </row>
    <row r="75" ht="14.25">
      <c r="C75" s="42"/>
    </row>
    <row r="76" ht="14.25">
      <c r="C76" s="42"/>
    </row>
  </sheetData>
  <sheetProtection/>
  <mergeCells count="2">
    <mergeCell ref="A3:B4"/>
    <mergeCell ref="C3:O3"/>
  </mergeCells>
  <printOptions horizontalCentered="1" verticalCentered="1"/>
  <pageMargins left="0.1968503937007874" right="0.1968503937007874" top="0.3937007874015748" bottom="0.1968503937007874" header="0.1968503937007874" footer="0.15748031496062992"/>
  <pageSetup horizontalDpi="600" verticalDpi="600" orientation="landscape" scale="47" r:id="rId1"/>
  <rowBreaks count="1" manualBreakCount="1">
    <brk id="47" max="14" man="1"/>
  </rowBreaks>
  <colBreaks count="1" manualBreakCount="1">
    <brk id="14" max="68" man="1"/>
  </colBreaks>
  <ignoredErrors>
    <ignoredError sqref="A11:A25 A31:A46 A51:A65 A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Valle Rodríguez, David Salomón</cp:lastModifiedBy>
  <cp:lastPrinted>2024-04-17T15:42:58Z</cp:lastPrinted>
  <dcterms:created xsi:type="dcterms:W3CDTF">2003-10-02T14:32:46Z</dcterms:created>
  <dcterms:modified xsi:type="dcterms:W3CDTF">2024-04-17T15:43:36Z</dcterms:modified>
  <cp:category/>
  <cp:version/>
  <cp:contentType/>
  <cp:contentStatus/>
</cp:coreProperties>
</file>